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tugba.unsalsapan\Downloads\"/>
    </mc:Choice>
  </mc:AlternateContent>
  <xr:revisionPtr revIDLastSave="0" documentId="8_{CB8EE525-DD03-433D-BDBD-39225F3AAA05}" xr6:coauthVersionLast="47" xr6:coauthVersionMax="47" xr10:uidLastSave="{00000000-0000-0000-0000-000000000000}"/>
  <bookViews>
    <workbookView xWindow="-120" yWindow="-120" windowWidth="24240" windowHeight="13140" firstSheet="2" activeTab="4" xr2:uid="{00000000-000D-0000-FFFF-FFFF00000000}"/>
  </bookViews>
  <sheets>
    <sheet name="Computer Eng. - Forensic Sci." sheetId="1" r:id="rId1"/>
    <sheet name="Bioengineering - Forensic Sci." sheetId="2" r:id="rId2"/>
    <sheet name="Electronic Eng. - Forensic Sci." sheetId="8" r:id="rId3"/>
    <sheet name="Industrial Eng. - Forensic Sci." sheetId="4" r:id="rId4"/>
    <sheet name="Chemical Eng. - Forensic Sci." sheetId="5" r:id="rId5"/>
    <sheet name="MBG (EN) - Forensic Sci." sheetId="7" r:id="rId6"/>
    <sheet name="MBG (TR) - Forensic Sci." sheetId="6" r:id="rId7"/>
    <sheet name="Software Eng. - Forensic Sci.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" i="2" l="1"/>
  <c r="U8" i="2"/>
  <c r="V8" i="2"/>
  <c r="W8" i="2"/>
  <c r="X8" i="2"/>
  <c r="AC8" i="2"/>
  <c r="AD8" i="2"/>
  <c r="AE8" i="2"/>
  <c r="AF8" i="2"/>
  <c r="AG8" i="2"/>
  <c r="T20" i="2"/>
  <c r="U20" i="2"/>
  <c r="V20" i="2"/>
  <c r="W20" i="2"/>
  <c r="X20" i="2"/>
  <c r="AC20" i="2"/>
  <c r="AD20" i="2"/>
  <c r="AE20" i="2"/>
  <c r="AF20" i="2"/>
  <c r="AG20" i="2"/>
  <c r="T33" i="2"/>
  <c r="U33" i="2"/>
  <c r="V33" i="2"/>
  <c r="W33" i="2"/>
  <c r="X33" i="2"/>
  <c r="AC33" i="2"/>
  <c r="AD33" i="2"/>
  <c r="AE33" i="2"/>
  <c r="AF33" i="2"/>
  <c r="AG33" i="2"/>
  <c r="T43" i="2"/>
  <c r="U43" i="2"/>
  <c r="V43" i="2"/>
  <c r="W43" i="2"/>
  <c r="X43" i="2"/>
  <c r="AC43" i="2"/>
  <c r="AD43" i="2"/>
  <c r="AE43" i="2"/>
  <c r="AF43" i="2"/>
  <c r="AG43" i="2"/>
  <c r="T53" i="2"/>
  <c r="U53" i="2"/>
  <c r="V53" i="2"/>
  <c r="W53" i="2"/>
  <c r="X53" i="2"/>
  <c r="AC53" i="2"/>
  <c r="AD53" i="2"/>
  <c r="AE53" i="2"/>
  <c r="AF53" i="2"/>
  <c r="AG53" i="2"/>
  <c r="T63" i="2"/>
  <c r="U63" i="2"/>
  <c r="V63" i="2"/>
  <c r="W63" i="2"/>
  <c r="X63" i="2"/>
  <c r="AC63" i="2"/>
  <c r="AD63" i="2"/>
  <c r="AE63" i="2"/>
  <c r="AF63" i="2"/>
  <c r="AG63" i="2"/>
  <c r="T73" i="2"/>
  <c r="U73" i="2"/>
  <c r="V73" i="2"/>
  <c r="W73" i="2"/>
  <c r="X73" i="2"/>
  <c r="AC73" i="2"/>
  <c r="AD73" i="2"/>
  <c r="AE73" i="2"/>
  <c r="AF73" i="2"/>
  <c r="AG73" i="2"/>
  <c r="C56" i="8"/>
  <c r="D56" i="8"/>
  <c r="E56" i="8"/>
  <c r="F56" i="8"/>
  <c r="G56" i="8"/>
  <c r="C66" i="8"/>
  <c r="D66" i="8"/>
  <c r="E66" i="8"/>
  <c r="F66" i="8"/>
  <c r="G66" i="8"/>
  <c r="C75" i="8"/>
  <c r="D75" i="8"/>
  <c r="E75" i="8"/>
  <c r="F75" i="8"/>
  <c r="G75" i="8"/>
  <c r="C54" i="2"/>
  <c r="D54" i="2"/>
  <c r="E54" i="2"/>
  <c r="F54" i="2"/>
  <c r="G54" i="2"/>
  <c r="C64" i="2"/>
  <c r="D64" i="2"/>
  <c r="E64" i="2"/>
  <c r="F64" i="2"/>
  <c r="G64" i="2"/>
  <c r="C73" i="2"/>
  <c r="D73" i="2"/>
  <c r="E73" i="2"/>
  <c r="F73" i="2"/>
  <c r="G73" i="2"/>
  <c r="C12" i="2"/>
  <c r="D12" i="2"/>
  <c r="E12" i="2"/>
  <c r="F12" i="2"/>
  <c r="G12" i="2"/>
  <c r="C24" i="2"/>
  <c r="D24" i="2"/>
  <c r="E24" i="2"/>
  <c r="F24" i="2"/>
  <c r="G24" i="2"/>
  <c r="C34" i="2"/>
  <c r="D34" i="2"/>
  <c r="E34" i="2"/>
  <c r="F34" i="2"/>
  <c r="G34" i="2"/>
  <c r="C44" i="2"/>
  <c r="D44" i="2"/>
  <c r="E44" i="2"/>
  <c r="F44" i="2"/>
  <c r="G44" i="2"/>
  <c r="AG85" i="6" l="1"/>
  <c r="AF85" i="6"/>
  <c r="AE85" i="6"/>
  <c r="AD85" i="6"/>
  <c r="AC85" i="6"/>
  <c r="X85" i="6"/>
  <c r="W85" i="6"/>
  <c r="V85" i="6"/>
  <c r="U85" i="6"/>
  <c r="T85" i="6"/>
  <c r="AG75" i="6"/>
  <c r="AF75" i="6"/>
  <c r="AE75" i="6"/>
  <c r="AD75" i="6"/>
  <c r="AC75" i="6"/>
  <c r="X75" i="6"/>
  <c r="W75" i="6"/>
  <c r="V75" i="6"/>
  <c r="U75" i="6"/>
  <c r="T75" i="6"/>
  <c r="AG65" i="6"/>
  <c r="AF65" i="6"/>
  <c r="AE65" i="6"/>
  <c r="AD65" i="6"/>
  <c r="AC65" i="6"/>
  <c r="X65" i="6"/>
  <c r="W65" i="6"/>
  <c r="V65" i="6"/>
  <c r="U65" i="6"/>
  <c r="T65" i="6"/>
  <c r="AG55" i="6"/>
  <c r="AF55" i="6"/>
  <c r="AE55" i="6"/>
  <c r="AD55" i="6"/>
  <c r="AC55" i="6"/>
  <c r="X55" i="6"/>
  <c r="W55" i="6"/>
  <c r="V55" i="6"/>
  <c r="U55" i="6"/>
  <c r="T55" i="6"/>
  <c r="AG44" i="6"/>
  <c r="AF44" i="6"/>
  <c r="AE44" i="6"/>
  <c r="AD44" i="6"/>
  <c r="AC44" i="6"/>
  <c r="X44" i="6"/>
  <c r="W44" i="6"/>
  <c r="V44" i="6"/>
  <c r="U44" i="6"/>
  <c r="T44" i="6"/>
  <c r="AG33" i="6"/>
  <c r="AF33" i="6"/>
  <c r="AE33" i="6"/>
  <c r="AD33" i="6"/>
  <c r="AC33" i="6"/>
  <c r="X33" i="6"/>
  <c r="W33" i="6"/>
  <c r="V33" i="6"/>
  <c r="U33" i="6"/>
  <c r="T33" i="6"/>
  <c r="AG20" i="6"/>
  <c r="AC87" i="6" s="1"/>
  <c r="AF20" i="6"/>
  <c r="AE20" i="6"/>
  <c r="AD20" i="6"/>
  <c r="AC20" i="6"/>
  <c r="X20" i="6"/>
  <c r="W20" i="6"/>
  <c r="V20" i="6"/>
  <c r="U20" i="6"/>
  <c r="T20" i="6"/>
  <c r="AG8" i="6"/>
  <c r="AF8" i="6"/>
  <c r="AE8" i="6"/>
  <c r="AD8" i="6"/>
  <c r="AC8" i="6"/>
  <c r="X8" i="6"/>
  <c r="W8" i="6"/>
  <c r="V8" i="6"/>
  <c r="U8" i="6"/>
  <c r="T8" i="6"/>
  <c r="G12" i="8"/>
  <c r="C93" i="8"/>
  <c r="G85" i="8"/>
  <c r="F85" i="8"/>
  <c r="E85" i="8"/>
  <c r="D85" i="8"/>
  <c r="C85" i="8"/>
  <c r="G45" i="8"/>
  <c r="F45" i="8"/>
  <c r="E45" i="8"/>
  <c r="D45" i="8"/>
  <c r="C45" i="8"/>
  <c r="G34" i="8"/>
  <c r="F34" i="8"/>
  <c r="E34" i="8"/>
  <c r="D34" i="8"/>
  <c r="C34" i="8"/>
  <c r="G24" i="8"/>
  <c r="F24" i="8"/>
  <c r="E24" i="8"/>
  <c r="D24" i="8"/>
  <c r="C24" i="8"/>
  <c r="F12" i="8"/>
  <c r="E12" i="8"/>
  <c r="D12" i="8"/>
  <c r="C12" i="8"/>
  <c r="C93" i="2"/>
  <c r="G84" i="2"/>
  <c r="F84" i="2"/>
  <c r="E84" i="2"/>
  <c r="D84" i="2"/>
  <c r="C84" i="2"/>
  <c r="AG85" i="8"/>
  <c r="AF85" i="8"/>
  <c r="AE85" i="8"/>
  <c r="AD85" i="8"/>
  <c r="AC85" i="8"/>
  <c r="X85" i="8"/>
  <c r="W85" i="8"/>
  <c r="V85" i="8"/>
  <c r="U85" i="8"/>
  <c r="T85" i="8"/>
  <c r="AG75" i="8"/>
  <c r="AF75" i="8"/>
  <c r="AE75" i="8"/>
  <c r="AD75" i="8"/>
  <c r="AC75" i="8"/>
  <c r="X75" i="8"/>
  <c r="W75" i="8"/>
  <c r="V75" i="8"/>
  <c r="U75" i="8"/>
  <c r="T75" i="8"/>
  <c r="AG65" i="8"/>
  <c r="AF65" i="8"/>
  <c r="AE65" i="8"/>
  <c r="AD65" i="8"/>
  <c r="AC65" i="8"/>
  <c r="X65" i="8"/>
  <c r="W65" i="8"/>
  <c r="V65" i="8"/>
  <c r="U65" i="8"/>
  <c r="T65" i="8"/>
  <c r="AG55" i="8"/>
  <c r="AF55" i="8"/>
  <c r="AE55" i="8"/>
  <c r="AD55" i="8"/>
  <c r="AC55" i="8"/>
  <c r="X55" i="8"/>
  <c r="W55" i="8"/>
  <c r="V55" i="8"/>
  <c r="U55" i="8"/>
  <c r="T55" i="8"/>
  <c r="AG44" i="8"/>
  <c r="AF44" i="8"/>
  <c r="AE44" i="8"/>
  <c r="AD44" i="8"/>
  <c r="AC44" i="8"/>
  <c r="X44" i="8"/>
  <c r="W44" i="8"/>
  <c r="V44" i="8"/>
  <c r="U44" i="8"/>
  <c r="T44" i="8"/>
  <c r="AG33" i="8"/>
  <c r="AF33" i="8"/>
  <c r="AE33" i="8"/>
  <c r="AD33" i="8"/>
  <c r="AC33" i="8"/>
  <c r="X33" i="8"/>
  <c r="W33" i="8"/>
  <c r="V33" i="8"/>
  <c r="U33" i="8"/>
  <c r="T33" i="8"/>
  <c r="AG20" i="8"/>
  <c r="AF20" i="8"/>
  <c r="AE20" i="8"/>
  <c r="AD20" i="8"/>
  <c r="AC20" i="8"/>
  <c r="X20" i="8"/>
  <c r="W20" i="8"/>
  <c r="V20" i="8"/>
  <c r="U20" i="8"/>
  <c r="T20" i="8"/>
  <c r="AG8" i="8"/>
  <c r="AF8" i="8"/>
  <c r="AE8" i="8"/>
  <c r="AD8" i="8"/>
  <c r="AC8" i="8"/>
  <c r="X8" i="8"/>
  <c r="W8" i="8"/>
  <c r="V8" i="8"/>
  <c r="U8" i="8"/>
  <c r="T8" i="8"/>
  <c r="K92" i="8"/>
  <c r="O86" i="8"/>
  <c r="N86" i="8"/>
  <c r="M86" i="8"/>
  <c r="L86" i="8"/>
  <c r="K86" i="8"/>
  <c r="O76" i="8"/>
  <c r="N76" i="8"/>
  <c r="M76" i="8"/>
  <c r="L76" i="8"/>
  <c r="K76" i="8"/>
  <c r="O66" i="8"/>
  <c r="N66" i="8"/>
  <c r="M66" i="8"/>
  <c r="L66" i="8"/>
  <c r="K66" i="8"/>
  <c r="O55" i="8"/>
  <c r="N55" i="8"/>
  <c r="M55" i="8"/>
  <c r="L55" i="8"/>
  <c r="K55" i="8"/>
  <c r="O46" i="8"/>
  <c r="N46" i="8"/>
  <c r="M46" i="8"/>
  <c r="L46" i="8"/>
  <c r="K46" i="8"/>
  <c r="O36" i="8"/>
  <c r="N36" i="8"/>
  <c r="M36" i="8"/>
  <c r="L36" i="8"/>
  <c r="K36" i="8"/>
  <c r="K23" i="8"/>
  <c r="O23" i="8"/>
  <c r="N23" i="8"/>
  <c r="M23" i="8"/>
  <c r="L23" i="8"/>
  <c r="O12" i="8"/>
  <c r="N12" i="8"/>
  <c r="M12" i="8"/>
  <c r="L12" i="8"/>
  <c r="K12" i="8"/>
  <c r="AC86" i="8" l="1"/>
  <c r="AC87" i="8"/>
  <c r="AC86" i="6"/>
  <c r="T87" i="6"/>
  <c r="T86" i="6"/>
  <c r="T86" i="8"/>
  <c r="T87" i="8"/>
  <c r="C88" i="8"/>
  <c r="K91" i="8"/>
  <c r="K93" i="8" s="1"/>
  <c r="C89" i="8"/>
  <c r="K88" i="8"/>
  <c r="K89" i="8"/>
  <c r="K90" i="8"/>
  <c r="K87" i="8"/>
  <c r="C90" i="8"/>
  <c r="C91" i="8"/>
  <c r="C92" i="8"/>
  <c r="C94" i="8" s="1"/>
  <c r="C90" i="2"/>
  <c r="C88" i="2"/>
  <c r="C91" i="2"/>
  <c r="C89" i="2"/>
  <c r="C92" i="2"/>
  <c r="C94" i="2" s="1"/>
  <c r="K92" i="6" l="1"/>
  <c r="O86" i="6"/>
  <c r="N86" i="6"/>
  <c r="K87" i="6" s="1"/>
  <c r="M86" i="6"/>
  <c r="K90" i="6" s="1"/>
  <c r="L86" i="6"/>
  <c r="K86" i="6"/>
  <c r="O77" i="6"/>
  <c r="N77" i="6"/>
  <c r="M77" i="6"/>
  <c r="L77" i="6"/>
  <c r="K77" i="6"/>
  <c r="O65" i="6"/>
  <c r="N65" i="6"/>
  <c r="M65" i="6"/>
  <c r="L65" i="6"/>
  <c r="K89" i="6" s="1"/>
  <c r="K65" i="6"/>
  <c r="K88" i="6" s="1"/>
  <c r="O57" i="6"/>
  <c r="N57" i="6"/>
  <c r="M57" i="6"/>
  <c r="L57" i="6"/>
  <c r="K57" i="6"/>
  <c r="O46" i="6"/>
  <c r="N46" i="6"/>
  <c r="M46" i="6"/>
  <c r="L46" i="6"/>
  <c r="K46" i="6"/>
  <c r="O35" i="6"/>
  <c r="N35" i="6"/>
  <c r="M35" i="6"/>
  <c r="L35" i="6"/>
  <c r="K35" i="6"/>
  <c r="O22" i="6"/>
  <c r="N22" i="6"/>
  <c r="M22" i="6"/>
  <c r="L22" i="6"/>
  <c r="K22" i="6"/>
  <c r="O11" i="6"/>
  <c r="N11" i="6"/>
  <c r="M11" i="6"/>
  <c r="L11" i="6"/>
  <c r="K11" i="6"/>
  <c r="AG85" i="7"/>
  <c r="AF85" i="7"/>
  <c r="AE85" i="7"/>
  <c r="AD85" i="7"/>
  <c r="AC85" i="7"/>
  <c r="X85" i="7"/>
  <c r="W85" i="7"/>
  <c r="V85" i="7"/>
  <c r="U85" i="7"/>
  <c r="T85" i="7"/>
  <c r="AG75" i="7"/>
  <c r="AF75" i="7"/>
  <c r="AE75" i="7"/>
  <c r="AD75" i="7"/>
  <c r="AC75" i="7"/>
  <c r="X75" i="7"/>
  <c r="W75" i="7"/>
  <c r="V75" i="7"/>
  <c r="U75" i="7"/>
  <c r="T75" i="7"/>
  <c r="AG65" i="7"/>
  <c r="AF65" i="7"/>
  <c r="AE65" i="7"/>
  <c r="AD65" i="7"/>
  <c r="AC65" i="7"/>
  <c r="X65" i="7"/>
  <c r="W65" i="7"/>
  <c r="V65" i="7"/>
  <c r="U65" i="7"/>
  <c r="T65" i="7"/>
  <c r="AG55" i="7"/>
  <c r="AF55" i="7"/>
  <c r="AE55" i="7"/>
  <c r="AD55" i="7"/>
  <c r="AC55" i="7"/>
  <c r="X55" i="7"/>
  <c r="W55" i="7"/>
  <c r="V55" i="7"/>
  <c r="U55" i="7"/>
  <c r="T55" i="7"/>
  <c r="AG44" i="7"/>
  <c r="AF44" i="7"/>
  <c r="AE44" i="7"/>
  <c r="AD44" i="7"/>
  <c r="AC44" i="7"/>
  <c r="X44" i="7"/>
  <c r="W44" i="7"/>
  <c r="V44" i="7"/>
  <c r="U44" i="7"/>
  <c r="T44" i="7"/>
  <c r="AG33" i="7"/>
  <c r="AF33" i="7"/>
  <c r="AE33" i="7"/>
  <c r="AD33" i="7"/>
  <c r="AC33" i="7"/>
  <c r="X33" i="7"/>
  <c r="W33" i="7"/>
  <c r="V33" i="7"/>
  <c r="U33" i="7"/>
  <c r="T33" i="7"/>
  <c r="AG20" i="7"/>
  <c r="AF20" i="7"/>
  <c r="AC86" i="7" s="1"/>
  <c r="AE20" i="7"/>
  <c r="AD20" i="7"/>
  <c r="AC20" i="7"/>
  <c r="X20" i="7"/>
  <c r="W20" i="7"/>
  <c r="V20" i="7"/>
  <c r="U20" i="7"/>
  <c r="T20" i="7"/>
  <c r="AG8" i="7"/>
  <c r="AF8" i="7"/>
  <c r="AE8" i="7"/>
  <c r="AD8" i="7"/>
  <c r="AC8" i="7"/>
  <c r="X8" i="7"/>
  <c r="W8" i="7"/>
  <c r="V8" i="7"/>
  <c r="U8" i="7"/>
  <c r="T8" i="7"/>
  <c r="K92" i="7"/>
  <c r="O86" i="7"/>
  <c r="N86" i="7"/>
  <c r="M86" i="7"/>
  <c r="L86" i="7"/>
  <c r="K86" i="7"/>
  <c r="O77" i="7"/>
  <c r="N77" i="7"/>
  <c r="M77" i="7"/>
  <c r="L77" i="7"/>
  <c r="K77" i="7"/>
  <c r="O65" i="7"/>
  <c r="N65" i="7"/>
  <c r="M65" i="7"/>
  <c r="L65" i="7"/>
  <c r="K89" i="7" s="1"/>
  <c r="K65" i="7"/>
  <c r="O57" i="7"/>
  <c r="N57" i="7"/>
  <c r="M57" i="7"/>
  <c r="L57" i="7"/>
  <c r="K57" i="7"/>
  <c r="O46" i="7"/>
  <c r="N46" i="7"/>
  <c r="M46" i="7"/>
  <c r="L46" i="7"/>
  <c r="K46" i="7"/>
  <c r="O35" i="7"/>
  <c r="N35" i="7"/>
  <c r="M35" i="7"/>
  <c r="L35" i="7"/>
  <c r="K35" i="7"/>
  <c r="O22" i="7"/>
  <c r="N22" i="7"/>
  <c r="M22" i="7"/>
  <c r="L22" i="7"/>
  <c r="K22" i="7"/>
  <c r="O11" i="7"/>
  <c r="N11" i="7"/>
  <c r="M11" i="7"/>
  <c r="L11" i="7"/>
  <c r="K11" i="7"/>
  <c r="C92" i="7"/>
  <c r="G85" i="7"/>
  <c r="F85" i="7"/>
  <c r="E85" i="7"/>
  <c r="D85" i="7"/>
  <c r="C89" i="7" s="1"/>
  <c r="C85" i="7"/>
  <c r="G75" i="7"/>
  <c r="F75" i="7"/>
  <c r="E75" i="7"/>
  <c r="D75" i="7"/>
  <c r="C75" i="7"/>
  <c r="G66" i="7"/>
  <c r="F66" i="7"/>
  <c r="E66" i="7"/>
  <c r="D66" i="7"/>
  <c r="C66" i="7"/>
  <c r="G56" i="7"/>
  <c r="F56" i="7"/>
  <c r="E56" i="7"/>
  <c r="D56" i="7"/>
  <c r="C56" i="7"/>
  <c r="G45" i="7"/>
  <c r="F45" i="7"/>
  <c r="E45" i="7"/>
  <c r="D45" i="7"/>
  <c r="C45" i="7"/>
  <c r="G34" i="7"/>
  <c r="F34" i="7"/>
  <c r="E34" i="7"/>
  <c r="D34" i="7"/>
  <c r="C34" i="7"/>
  <c r="G24" i="7"/>
  <c r="F24" i="7"/>
  <c r="E24" i="7"/>
  <c r="D24" i="7"/>
  <c r="C24" i="7"/>
  <c r="G12" i="7"/>
  <c r="F12" i="7"/>
  <c r="E12" i="7"/>
  <c r="D12" i="7"/>
  <c r="C12" i="7"/>
  <c r="C92" i="6"/>
  <c r="G85" i="6"/>
  <c r="F85" i="6"/>
  <c r="C87" i="6" s="1"/>
  <c r="E85" i="6"/>
  <c r="D85" i="6"/>
  <c r="C85" i="6"/>
  <c r="G75" i="6"/>
  <c r="F75" i="6"/>
  <c r="E75" i="6"/>
  <c r="D75" i="6"/>
  <c r="C75" i="6"/>
  <c r="G66" i="6"/>
  <c r="F66" i="6"/>
  <c r="E66" i="6"/>
  <c r="D66" i="6"/>
  <c r="C66" i="6"/>
  <c r="G56" i="6"/>
  <c r="F56" i="6"/>
  <c r="E56" i="6"/>
  <c r="D56" i="6"/>
  <c r="C56" i="6"/>
  <c r="G45" i="6"/>
  <c r="F45" i="6"/>
  <c r="E45" i="6"/>
  <c r="D45" i="6"/>
  <c r="C45" i="6"/>
  <c r="G34" i="6"/>
  <c r="F34" i="6"/>
  <c r="E34" i="6"/>
  <c r="D34" i="6"/>
  <c r="C34" i="6"/>
  <c r="G24" i="6"/>
  <c r="F24" i="6"/>
  <c r="E24" i="6"/>
  <c r="D24" i="6"/>
  <c r="C24" i="6"/>
  <c r="G12" i="6"/>
  <c r="F12" i="6"/>
  <c r="E12" i="6"/>
  <c r="D12" i="6"/>
  <c r="C12" i="6"/>
  <c r="AG85" i="5"/>
  <c r="AF85" i="5"/>
  <c r="AE85" i="5"/>
  <c r="AD85" i="5"/>
  <c r="AC85" i="5"/>
  <c r="X85" i="5"/>
  <c r="W85" i="5"/>
  <c r="V85" i="5"/>
  <c r="U85" i="5"/>
  <c r="T85" i="5"/>
  <c r="AG75" i="5"/>
  <c r="AF75" i="5"/>
  <c r="AE75" i="5"/>
  <c r="AD75" i="5"/>
  <c r="AC75" i="5"/>
  <c r="X75" i="5"/>
  <c r="W75" i="5"/>
  <c r="V75" i="5"/>
  <c r="U75" i="5"/>
  <c r="T75" i="5"/>
  <c r="AG65" i="5"/>
  <c r="AF65" i="5"/>
  <c r="AE65" i="5"/>
  <c r="AD65" i="5"/>
  <c r="AC65" i="5"/>
  <c r="X65" i="5"/>
  <c r="W65" i="5"/>
  <c r="V65" i="5"/>
  <c r="U65" i="5"/>
  <c r="T65" i="5"/>
  <c r="AG55" i="5"/>
  <c r="AF55" i="5"/>
  <c r="AE55" i="5"/>
  <c r="AD55" i="5"/>
  <c r="AC55" i="5"/>
  <c r="X55" i="5"/>
  <c r="W55" i="5"/>
  <c r="V55" i="5"/>
  <c r="U55" i="5"/>
  <c r="T55" i="5"/>
  <c r="AG44" i="5"/>
  <c r="AF44" i="5"/>
  <c r="AE44" i="5"/>
  <c r="AD44" i="5"/>
  <c r="AC44" i="5"/>
  <c r="X44" i="5"/>
  <c r="W44" i="5"/>
  <c r="V44" i="5"/>
  <c r="U44" i="5"/>
  <c r="T44" i="5"/>
  <c r="AG33" i="5"/>
  <c r="AF33" i="5"/>
  <c r="AE33" i="5"/>
  <c r="AD33" i="5"/>
  <c r="AC33" i="5"/>
  <c r="X33" i="5"/>
  <c r="W33" i="5"/>
  <c r="V33" i="5"/>
  <c r="U33" i="5"/>
  <c r="T33" i="5"/>
  <c r="AG20" i="5"/>
  <c r="AF20" i="5"/>
  <c r="AC86" i="5" s="1"/>
  <c r="AE20" i="5"/>
  <c r="AD20" i="5"/>
  <c r="AC20" i="5"/>
  <c r="X20" i="5"/>
  <c r="W20" i="5"/>
  <c r="V20" i="5"/>
  <c r="U20" i="5"/>
  <c r="T20" i="5"/>
  <c r="AG8" i="5"/>
  <c r="AF8" i="5"/>
  <c r="AE8" i="5"/>
  <c r="AD8" i="5"/>
  <c r="AC8" i="5"/>
  <c r="X8" i="5"/>
  <c r="W8" i="5"/>
  <c r="V8" i="5"/>
  <c r="U8" i="5"/>
  <c r="T8" i="5"/>
  <c r="K92" i="5"/>
  <c r="O86" i="5"/>
  <c r="N86" i="5"/>
  <c r="M86" i="5"/>
  <c r="L86" i="5"/>
  <c r="K86" i="5"/>
  <c r="O77" i="5"/>
  <c r="N77" i="5"/>
  <c r="M77" i="5"/>
  <c r="L77" i="5"/>
  <c r="K77" i="5"/>
  <c r="O66" i="5"/>
  <c r="N66" i="5"/>
  <c r="K87" i="5" s="1"/>
  <c r="M66" i="5"/>
  <c r="L66" i="5"/>
  <c r="K66" i="5"/>
  <c r="O56" i="5"/>
  <c r="N56" i="5"/>
  <c r="M56" i="5"/>
  <c r="L56" i="5"/>
  <c r="K56" i="5"/>
  <c r="O46" i="5"/>
  <c r="N46" i="5"/>
  <c r="M46" i="5"/>
  <c r="L46" i="5"/>
  <c r="K46" i="5"/>
  <c r="O36" i="5"/>
  <c r="N36" i="5"/>
  <c r="M36" i="5"/>
  <c r="L36" i="5"/>
  <c r="K36" i="5"/>
  <c r="O23" i="5"/>
  <c r="N23" i="5"/>
  <c r="M23" i="5"/>
  <c r="L23" i="5"/>
  <c r="K23" i="5"/>
  <c r="O12" i="5"/>
  <c r="N12" i="5"/>
  <c r="M12" i="5"/>
  <c r="L12" i="5"/>
  <c r="K12" i="5"/>
  <c r="C92" i="5"/>
  <c r="G85" i="5"/>
  <c r="C91" i="5" s="1"/>
  <c r="F85" i="5"/>
  <c r="E85" i="5"/>
  <c r="D85" i="5"/>
  <c r="C85" i="5"/>
  <c r="G75" i="5"/>
  <c r="F75" i="5"/>
  <c r="E75" i="5"/>
  <c r="D75" i="5"/>
  <c r="C75" i="5"/>
  <c r="G66" i="5"/>
  <c r="F66" i="5"/>
  <c r="E66" i="5"/>
  <c r="D66" i="5"/>
  <c r="C66" i="5"/>
  <c r="G56" i="5"/>
  <c r="F56" i="5"/>
  <c r="E56" i="5"/>
  <c r="D56" i="5"/>
  <c r="C56" i="5"/>
  <c r="G45" i="5"/>
  <c r="F45" i="5"/>
  <c r="E45" i="5"/>
  <c r="D45" i="5"/>
  <c r="C45" i="5"/>
  <c r="G34" i="5"/>
  <c r="F34" i="5"/>
  <c r="E34" i="5"/>
  <c r="D34" i="5"/>
  <c r="C34" i="5"/>
  <c r="G24" i="5"/>
  <c r="F24" i="5"/>
  <c r="E24" i="5"/>
  <c r="D24" i="5"/>
  <c r="C24" i="5"/>
  <c r="G12" i="5"/>
  <c r="F12" i="5"/>
  <c r="E12" i="5"/>
  <c r="D12" i="5"/>
  <c r="C12" i="5"/>
  <c r="C90" i="5" l="1"/>
  <c r="C90" i="6"/>
  <c r="C87" i="5"/>
  <c r="K90" i="7"/>
  <c r="C88" i="5"/>
  <c r="K89" i="5"/>
  <c r="AC87" i="5"/>
  <c r="C88" i="6"/>
  <c r="C91" i="6"/>
  <c r="C93" i="6" s="1"/>
  <c r="C90" i="7"/>
  <c r="C87" i="7"/>
  <c r="K87" i="7"/>
  <c r="AC87" i="7"/>
  <c r="K91" i="6"/>
  <c r="C93" i="5"/>
  <c r="K91" i="5"/>
  <c r="K93" i="5" s="1"/>
  <c r="C89" i="5"/>
  <c r="K88" i="5"/>
  <c r="K90" i="5"/>
  <c r="C89" i="6"/>
  <c r="K88" i="7"/>
  <c r="K91" i="7"/>
  <c r="T86" i="7"/>
  <c r="T87" i="7"/>
  <c r="T86" i="5"/>
  <c r="T87" i="5"/>
  <c r="C88" i="7"/>
  <c r="C91" i="7"/>
  <c r="C93" i="7" s="1"/>
  <c r="AG85" i="4" l="1"/>
  <c r="AF85" i="4"/>
  <c r="AE85" i="4"/>
  <c r="AD85" i="4"/>
  <c r="AC85" i="4"/>
  <c r="X85" i="4"/>
  <c r="W85" i="4"/>
  <c r="V85" i="4"/>
  <c r="U85" i="4"/>
  <c r="T85" i="4"/>
  <c r="AG75" i="4"/>
  <c r="AF75" i="4"/>
  <c r="AE75" i="4"/>
  <c r="AD75" i="4"/>
  <c r="AC75" i="4"/>
  <c r="X75" i="4"/>
  <c r="W75" i="4"/>
  <c r="V75" i="4"/>
  <c r="U75" i="4"/>
  <c r="T75" i="4"/>
  <c r="AG65" i="4"/>
  <c r="AF65" i="4"/>
  <c r="AE65" i="4"/>
  <c r="AD65" i="4"/>
  <c r="AC65" i="4"/>
  <c r="X65" i="4"/>
  <c r="W65" i="4"/>
  <c r="V65" i="4"/>
  <c r="U65" i="4"/>
  <c r="T65" i="4"/>
  <c r="AG55" i="4"/>
  <c r="AF55" i="4"/>
  <c r="AE55" i="4"/>
  <c r="AD55" i="4"/>
  <c r="AC55" i="4"/>
  <c r="X55" i="4"/>
  <c r="W55" i="4"/>
  <c r="V55" i="4"/>
  <c r="U55" i="4"/>
  <c r="T55" i="4"/>
  <c r="AG44" i="4"/>
  <c r="AF44" i="4"/>
  <c r="AE44" i="4"/>
  <c r="AD44" i="4"/>
  <c r="AC44" i="4"/>
  <c r="X44" i="4"/>
  <c r="W44" i="4"/>
  <c r="V44" i="4"/>
  <c r="U44" i="4"/>
  <c r="T44" i="4"/>
  <c r="AG33" i="4"/>
  <c r="AF33" i="4"/>
  <c r="AE33" i="4"/>
  <c r="AD33" i="4"/>
  <c r="AC33" i="4"/>
  <c r="X33" i="4"/>
  <c r="W33" i="4"/>
  <c r="V33" i="4"/>
  <c r="U33" i="4"/>
  <c r="T33" i="4"/>
  <c r="AG20" i="4"/>
  <c r="AF20" i="4"/>
  <c r="AE20" i="4"/>
  <c r="AD20" i="4"/>
  <c r="AC20" i="4"/>
  <c r="X20" i="4"/>
  <c r="W20" i="4"/>
  <c r="V20" i="4"/>
  <c r="U20" i="4"/>
  <c r="T20" i="4"/>
  <c r="AG8" i="4"/>
  <c r="AF8" i="4"/>
  <c r="AE8" i="4"/>
  <c r="AD8" i="4"/>
  <c r="AC8" i="4"/>
  <c r="X8" i="4"/>
  <c r="W8" i="4"/>
  <c r="V8" i="4"/>
  <c r="U8" i="4"/>
  <c r="T8" i="4"/>
  <c r="K92" i="4"/>
  <c r="O86" i="4"/>
  <c r="N86" i="4"/>
  <c r="M86" i="4"/>
  <c r="K90" i="4" s="1"/>
  <c r="L86" i="4"/>
  <c r="K86" i="4"/>
  <c r="O77" i="4"/>
  <c r="N77" i="4"/>
  <c r="M77" i="4"/>
  <c r="L77" i="4"/>
  <c r="K77" i="4"/>
  <c r="O66" i="4"/>
  <c r="N66" i="4"/>
  <c r="M66" i="4"/>
  <c r="L66" i="4"/>
  <c r="K66" i="4"/>
  <c r="O56" i="4"/>
  <c r="N56" i="4"/>
  <c r="M56" i="4"/>
  <c r="L56" i="4"/>
  <c r="K56" i="4"/>
  <c r="O46" i="4"/>
  <c r="N46" i="4"/>
  <c r="M46" i="4"/>
  <c r="L46" i="4"/>
  <c r="K46" i="4"/>
  <c r="O35" i="4"/>
  <c r="N35" i="4"/>
  <c r="M35" i="4"/>
  <c r="L35" i="4"/>
  <c r="K35" i="4"/>
  <c r="O24" i="4"/>
  <c r="N24" i="4"/>
  <c r="M24" i="4"/>
  <c r="L24" i="4"/>
  <c r="K24" i="4"/>
  <c r="O12" i="4"/>
  <c r="N12" i="4"/>
  <c r="M12" i="4"/>
  <c r="L12" i="4"/>
  <c r="K12" i="4"/>
  <c r="C92" i="4"/>
  <c r="G85" i="4"/>
  <c r="F85" i="4"/>
  <c r="E85" i="4"/>
  <c r="D85" i="4"/>
  <c r="C85" i="4"/>
  <c r="G75" i="4"/>
  <c r="F75" i="4"/>
  <c r="E75" i="4"/>
  <c r="D75" i="4"/>
  <c r="C75" i="4"/>
  <c r="G66" i="4"/>
  <c r="F66" i="4"/>
  <c r="E66" i="4"/>
  <c r="D66" i="4"/>
  <c r="C66" i="4"/>
  <c r="G56" i="4"/>
  <c r="F56" i="4"/>
  <c r="E56" i="4"/>
  <c r="D56" i="4"/>
  <c r="C56" i="4"/>
  <c r="G45" i="4"/>
  <c r="F45" i="4"/>
  <c r="E45" i="4"/>
  <c r="D45" i="4"/>
  <c r="C45" i="4"/>
  <c r="G34" i="4"/>
  <c r="F34" i="4"/>
  <c r="E34" i="4"/>
  <c r="D34" i="4"/>
  <c r="C34" i="4"/>
  <c r="G24" i="4"/>
  <c r="F24" i="4"/>
  <c r="E24" i="4"/>
  <c r="D24" i="4"/>
  <c r="C24" i="4"/>
  <c r="G12" i="4"/>
  <c r="F12" i="4"/>
  <c r="E12" i="4"/>
  <c r="D12" i="4"/>
  <c r="C12" i="4"/>
  <c r="O12" i="3"/>
  <c r="K89" i="1"/>
  <c r="K92" i="2"/>
  <c r="O65" i="2"/>
  <c r="N65" i="2"/>
  <c r="M65" i="2"/>
  <c r="L65" i="2"/>
  <c r="K65" i="2"/>
  <c r="K35" i="2"/>
  <c r="L35" i="2"/>
  <c r="M35" i="2"/>
  <c r="N35" i="2"/>
  <c r="O35" i="2"/>
  <c r="AG85" i="3"/>
  <c r="AF85" i="3"/>
  <c r="AE85" i="3"/>
  <c r="AD85" i="3"/>
  <c r="AC85" i="3"/>
  <c r="X85" i="3"/>
  <c r="W85" i="3"/>
  <c r="V85" i="3"/>
  <c r="U85" i="3"/>
  <c r="T85" i="3"/>
  <c r="AG75" i="3"/>
  <c r="AF75" i="3"/>
  <c r="AE75" i="3"/>
  <c r="AD75" i="3"/>
  <c r="AC75" i="3"/>
  <c r="X75" i="3"/>
  <c r="W75" i="3"/>
  <c r="V75" i="3"/>
  <c r="U75" i="3"/>
  <c r="T75" i="3"/>
  <c r="AG65" i="3"/>
  <c r="AF65" i="3"/>
  <c r="AE65" i="3"/>
  <c r="AD65" i="3"/>
  <c r="AC65" i="3"/>
  <c r="X65" i="3"/>
  <c r="W65" i="3"/>
  <c r="V65" i="3"/>
  <c r="U65" i="3"/>
  <c r="T65" i="3"/>
  <c r="AG55" i="3"/>
  <c r="AF55" i="3"/>
  <c r="AE55" i="3"/>
  <c r="AD55" i="3"/>
  <c r="AC55" i="3"/>
  <c r="X55" i="3"/>
  <c r="W55" i="3"/>
  <c r="V55" i="3"/>
  <c r="U55" i="3"/>
  <c r="T55" i="3"/>
  <c r="AG44" i="3"/>
  <c r="AF44" i="3"/>
  <c r="AE44" i="3"/>
  <c r="AD44" i="3"/>
  <c r="AC44" i="3"/>
  <c r="X44" i="3"/>
  <c r="W44" i="3"/>
  <c r="V44" i="3"/>
  <c r="U44" i="3"/>
  <c r="T44" i="3"/>
  <c r="AG33" i="3"/>
  <c r="AF33" i="3"/>
  <c r="AE33" i="3"/>
  <c r="AD33" i="3"/>
  <c r="AC33" i="3"/>
  <c r="X33" i="3"/>
  <c r="W33" i="3"/>
  <c r="V33" i="3"/>
  <c r="U33" i="3"/>
  <c r="T33" i="3"/>
  <c r="AG20" i="3"/>
  <c r="AF20" i="3"/>
  <c r="AE20" i="3"/>
  <c r="AD20" i="3"/>
  <c r="AC20" i="3"/>
  <c r="X20" i="3"/>
  <c r="W20" i="3"/>
  <c r="V20" i="3"/>
  <c r="U20" i="3"/>
  <c r="T20" i="3"/>
  <c r="AG8" i="3"/>
  <c r="AF8" i="3"/>
  <c r="AE8" i="3"/>
  <c r="AD8" i="3"/>
  <c r="AC8" i="3"/>
  <c r="X8" i="3"/>
  <c r="W8" i="3"/>
  <c r="V8" i="3"/>
  <c r="U8" i="3"/>
  <c r="T8" i="3"/>
  <c r="K92" i="3"/>
  <c r="O86" i="3"/>
  <c r="N86" i="3"/>
  <c r="K87" i="3" s="1"/>
  <c r="M86" i="3"/>
  <c r="L86" i="3"/>
  <c r="K86" i="3"/>
  <c r="O76" i="3"/>
  <c r="N76" i="3"/>
  <c r="M76" i="3"/>
  <c r="L76" i="3"/>
  <c r="K76" i="3"/>
  <c r="O66" i="3"/>
  <c r="N66" i="3"/>
  <c r="M66" i="3"/>
  <c r="L66" i="3"/>
  <c r="K66" i="3"/>
  <c r="O56" i="3"/>
  <c r="N56" i="3"/>
  <c r="M56" i="3"/>
  <c r="L56" i="3"/>
  <c r="K56" i="3"/>
  <c r="O46" i="3"/>
  <c r="N46" i="3"/>
  <c r="M46" i="3"/>
  <c r="L46" i="3"/>
  <c r="K46" i="3"/>
  <c r="O36" i="3"/>
  <c r="N36" i="3"/>
  <c r="M36" i="3"/>
  <c r="L36" i="3"/>
  <c r="K36" i="3"/>
  <c r="O23" i="3"/>
  <c r="N23" i="3"/>
  <c r="M23" i="3"/>
  <c r="L23" i="3"/>
  <c r="K23" i="3"/>
  <c r="N12" i="3"/>
  <c r="M12" i="3"/>
  <c r="L12" i="3"/>
  <c r="K12" i="3"/>
  <c r="C92" i="3"/>
  <c r="G85" i="3"/>
  <c r="F85" i="3"/>
  <c r="E85" i="3"/>
  <c r="D85" i="3"/>
  <c r="C85" i="3"/>
  <c r="G75" i="3"/>
  <c r="F75" i="3"/>
  <c r="E75" i="3"/>
  <c r="D75" i="3"/>
  <c r="C75" i="3"/>
  <c r="G66" i="3"/>
  <c r="F66" i="3"/>
  <c r="E66" i="3"/>
  <c r="D66" i="3"/>
  <c r="C66" i="3"/>
  <c r="G56" i="3"/>
  <c r="F56" i="3"/>
  <c r="E56" i="3"/>
  <c r="D56" i="3"/>
  <c r="C56" i="3"/>
  <c r="G45" i="3"/>
  <c r="F45" i="3"/>
  <c r="E45" i="3"/>
  <c r="D45" i="3"/>
  <c r="C45" i="3"/>
  <c r="G34" i="3"/>
  <c r="F34" i="3"/>
  <c r="E34" i="3"/>
  <c r="D34" i="3"/>
  <c r="C34" i="3"/>
  <c r="G24" i="3"/>
  <c r="F24" i="3"/>
  <c r="E24" i="3"/>
  <c r="D24" i="3"/>
  <c r="C24" i="3"/>
  <c r="G12" i="3"/>
  <c r="F12" i="3"/>
  <c r="E12" i="3"/>
  <c r="D12" i="3"/>
  <c r="C12" i="3"/>
  <c r="AG84" i="2"/>
  <c r="AC86" i="2" s="1"/>
  <c r="AF84" i="2"/>
  <c r="AC85" i="2" s="1"/>
  <c r="AE84" i="2"/>
  <c r="AD84" i="2"/>
  <c r="AC84" i="2"/>
  <c r="X84" i="2"/>
  <c r="T86" i="2" s="1"/>
  <c r="W84" i="2"/>
  <c r="T85" i="2" s="1"/>
  <c r="V84" i="2"/>
  <c r="U84" i="2"/>
  <c r="T84" i="2"/>
  <c r="O85" i="2"/>
  <c r="N85" i="2"/>
  <c r="M85" i="2"/>
  <c r="L85" i="2"/>
  <c r="K85" i="2"/>
  <c r="O55" i="2"/>
  <c r="N55" i="2"/>
  <c r="M55" i="2"/>
  <c r="L55" i="2"/>
  <c r="K55" i="2"/>
  <c r="O45" i="2"/>
  <c r="N45" i="2"/>
  <c r="M45" i="2"/>
  <c r="L45" i="2"/>
  <c r="K45" i="2"/>
  <c r="O24" i="2"/>
  <c r="N24" i="2"/>
  <c r="M24" i="2"/>
  <c r="L24" i="2"/>
  <c r="K24" i="2"/>
  <c r="O12" i="2"/>
  <c r="N12" i="2"/>
  <c r="M12" i="2"/>
  <c r="L12" i="2"/>
  <c r="K12" i="2"/>
  <c r="AG82" i="1"/>
  <c r="AF82" i="1"/>
  <c r="AE82" i="1"/>
  <c r="AD82" i="1"/>
  <c r="AC82" i="1"/>
  <c r="AG73" i="1"/>
  <c r="AF73" i="1"/>
  <c r="AE73" i="1"/>
  <c r="AD73" i="1"/>
  <c r="AC73" i="1"/>
  <c r="AG63" i="1"/>
  <c r="AF63" i="1"/>
  <c r="AE63" i="1"/>
  <c r="AD63" i="1"/>
  <c r="AC63" i="1"/>
  <c r="AG54" i="1"/>
  <c r="AF54" i="1"/>
  <c r="AE54" i="1"/>
  <c r="AD54" i="1"/>
  <c r="AC54" i="1"/>
  <c r="AG44" i="1"/>
  <c r="AF44" i="1"/>
  <c r="AE44" i="1"/>
  <c r="AD44" i="1"/>
  <c r="AC44" i="1"/>
  <c r="AG33" i="1"/>
  <c r="AF33" i="1"/>
  <c r="AE33" i="1"/>
  <c r="AD33" i="1"/>
  <c r="AC33" i="1"/>
  <c r="AG20" i="1"/>
  <c r="AF20" i="1"/>
  <c r="AE20" i="1"/>
  <c r="AD20" i="1"/>
  <c r="AC20" i="1"/>
  <c r="AG8" i="1"/>
  <c r="AF8" i="1"/>
  <c r="AE8" i="1"/>
  <c r="AD8" i="1"/>
  <c r="AC8" i="1"/>
  <c r="X82" i="1"/>
  <c r="W82" i="1"/>
  <c r="V82" i="1"/>
  <c r="U82" i="1"/>
  <c r="T82" i="1"/>
  <c r="X73" i="1"/>
  <c r="W73" i="1"/>
  <c r="V73" i="1"/>
  <c r="U73" i="1"/>
  <c r="T73" i="1"/>
  <c r="X54" i="1"/>
  <c r="W54" i="1"/>
  <c r="V54" i="1"/>
  <c r="U54" i="1"/>
  <c r="T54" i="1"/>
  <c r="X63" i="1"/>
  <c r="W63" i="1"/>
  <c r="V63" i="1"/>
  <c r="U63" i="1"/>
  <c r="T63" i="1"/>
  <c r="X44" i="1"/>
  <c r="W44" i="1"/>
  <c r="V44" i="1"/>
  <c r="U44" i="1"/>
  <c r="T44" i="1"/>
  <c r="X33" i="1"/>
  <c r="W33" i="1"/>
  <c r="V33" i="1"/>
  <c r="U33" i="1"/>
  <c r="T33" i="1"/>
  <c r="X20" i="1"/>
  <c r="W20" i="1"/>
  <c r="V20" i="1"/>
  <c r="U20" i="1"/>
  <c r="T20" i="1"/>
  <c r="X8" i="1"/>
  <c r="W8" i="1"/>
  <c r="V8" i="1"/>
  <c r="U8" i="1"/>
  <c r="T8" i="1"/>
  <c r="K35" i="1"/>
  <c r="O83" i="1"/>
  <c r="N83" i="1"/>
  <c r="M83" i="1"/>
  <c r="L83" i="1"/>
  <c r="K83" i="1"/>
  <c r="O74" i="1"/>
  <c r="N74" i="1"/>
  <c r="M74" i="1"/>
  <c r="L74" i="1"/>
  <c r="K74" i="1"/>
  <c r="O64" i="1"/>
  <c r="N64" i="1"/>
  <c r="M64" i="1"/>
  <c r="L64" i="1"/>
  <c r="K64" i="1"/>
  <c r="O54" i="1"/>
  <c r="N54" i="1"/>
  <c r="M54" i="1"/>
  <c r="L54" i="1"/>
  <c r="K54" i="1"/>
  <c r="O45" i="1"/>
  <c r="N45" i="1"/>
  <c r="M45" i="1"/>
  <c r="L45" i="1"/>
  <c r="K45" i="1"/>
  <c r="O35" i="1"/>
  <c r="N35" i="1"/>
  <c r="M35" i="1"/>
  <c r="L35" i="1"/>
  <c r="O12" i="1"/>
  <c r="N12" i="1"/>
  <c r="M12" i="1"/>
  <c r="L12" i="1"/>
  <c r="K12" i="1"/>
  <c r="C90" i="1"/>
  <c r="G82" i="1"/>
  <c r="F82" i="1"/>
  <c r="E82" i="1"/>
  <c r="D82" i="1"/>
  <c r="C82" i="1"/>
  <c r="G73" i="1"/>
  <c r="F73" i="1"/>
  <c r="E73" i="1"/>
  <c r="D73" i="1"/>
  <c r="C73" i="1"/>
  <c r="G64" i="1"/>
  <c r="F64" i="1"/>
  <c r="E64" i="1"/>
  <c r="D64" i="1"/>
  <c r="C64" i="1"/>
  <c r="G54" i="1"/>
  <c r="F54" i="1"/>
  <c r="E54" i="1"/>
  <c r="D54" i="1"/>
  <c r="C54" i="1"/>
  <c r="G44" i="1"/>
  <c r="F44" i="1"/>
  <c r="E44" i="1"/>
  <c r="D44" i="1"/>
  <c r="C44" i="1"/>
  <c r="G34" i="1"/>
  <c r="F34" i="1"/>
  <c r="E34" i="1"/>
  <c r="D34" i="1"/>
  <c r="C34" i="1"/>
  <c r="G24" i="1"/>
  <c r="F24" i="1"/>
  <c r="E24" i="1"/>
  <c r="D24" i="1"/>
  <c r="C24" i="1"/>
  <c r="G12" i="1"/>
  <c r="F12" i="1"/>
  <c r="E12" i="1"/>
  <c r="D12" i="1"/>
  <c r="C12" i="1"/>
  <c r="T85" i="1" l="1"/>
  <c r="T86" i="1"/>
  <c r="T88" i="3"/>
  <c r="C90" i="4"/>
  <c r="AC86" i="4"/>
  <c r="AC87" i="4"/>
  <c r="T86" i="4"/>
  <c r="T87" i="4"/>
  <c r="K91" i="4"/>
  <c r="K93" i="4" s="1"/>
  <c r="K88" i="4"/>
  <c r="K87" i="4"/>
  <c r="K89" i="4"/>
  <c r="C88" i="4"/>
  <c r="C89" i="4"/>
  <c r="C87" i="4"/>
  <c r="C91" i="4"/>
  <c r="C93" i="4" s="1"/>
  <c r="K86" i="1"/>
  <c r="K84" i="1"/>
  <c r="K85" i="1"/>
  <c r="K87" i="1"/>
  <c r="K88" i="1"/>
  <c r="K90" i="1" s="1"/>
  <c r="AC86" i="1"/>
  <c r="C88" i="1"/>
  <c r="C86" i="1"/>
  <c r="C87" i="1"/>
  <c r="AC85" i="1"/>
  <c r="C89" i="1"/>
  <c r="C91" i="1" s="1"/>
  <c r="K91" i="3"/>
  <c r="K93" i="3" s="1"/>
  <c r="K90" i="3"/>
  <c r="K88" i="3"/>
  <c r="K89" i="3"/>
  <c r="K88" i="2"/>
  <c r="K89" i="2"/>
  <c r="K87" i="2"/>
  <c r="K91" i="2"/>
  <c r="K93" i="2" s="1"/>
  <c r="K90" i="2"/>
  <c r="T89" i="3"/>
  <c r="AC88" i="3"/>
  <c r="AC89" i="3"/>
  <c r="C87" i="3"/>
  <c r="C91" i="3"/>
  <c r="C93" i="3" s="1"/>
  <c r="C89" i="3"/>
  <c r="C90" i="3"/>
  <c r="C88" i="3"/>
  <c r="C85" i="1"/>
  <c r="K93" i="7" l="1"/>
  <c r="K93" i="6"/>
</calcChain>
</file>

<file path=xl/sharedStrings.xml><?xml version="1.0" encoding="utf-8"?>
<sst xmlns="http://schemas.openxmlformats.org/spreadsheetml/2006/main" count="5935" uniqueCount="607">
  <si>
    <t>1. Dönem</t>
  </si>
  <si>
    <t>T</t>
  </si>
  <si>
    <t>U</t>
  </si>
  <si>
    <t>L</t>
  </si>
  <si>
    <t>K</t>
  </si>
  <si>
    <t>ATA101</t>
  </si>
  <si>
    <t>Atatürk İlkeleri ve İnkılap Tarihi I</t>
  </si>
  <si>
    <t>TURK101</t>
  </si>
  <si>
    <t>RKUL101</t>
  </si>
  <si>
    <t>ING101</t>
  </si>
  <si>
    <t>İngilizce I</t>
  </si>
  <si>
    <t>ABL119</t>
  </si>
  <si>
    <t>ABL121</t>
  </si>
  <si>
    <t>ABL123</t>
  </si>
  <si>
    <t>ATA102</t>
  </si>
  <si>
    <t>TURK102</t>
  </si>
  <si>
    <t>Türk Dili II</t>
  </si>
  <si>
    <t>RKUL102</t>
  </si>
  <si>
    <t>ING102</t>
  </si>
  <si>
    <t>İngilizce II</t>
  </si>
  <si>
    <t>ABL122</t>
  </si>
  <si>
    <t>ABL124</t>
  </si>
  <si>
    <t>ABL110</t>
  </si>
  <si>
    <t>ABL126</t>
  </si>
  <si>
    <t>ABL231</t>
  </si>
  <si>
    <t>ABL223</t>
  </si>
  <si>
    <t>ABL211</t>
  </si>
  <si>
    <t>ABLXXX</t>
  </si>
  <si>
    <t>RPSI109</t>
  </si>
  <si>
    <t>Pozitif Psikoloji ve İletişim Becerileri</t>
  </si>
  <si>
    <t>ABL232</t>
  </si>
  <si>
    <t>ABL224</t>
  </si>
  <si>
    <t>ABL212</t>
  </si>
  <si>
    <t>RPRG104</t>
  </si>
  <si>
    <t>Girişimcilik ve Proje Kültürü</t>
  </si>
  <si>
    <t>ABL236</t>
  </si>
  <si>
    <t>ABL331</t>
  </si>
  <si>
    <t>ABL337</t>
  </si>
  <si>
    <t>ABL335</t>
  </si>
  <si>
    <t>XXXXXX</t>
  </si>
  <si>
    <t>ABL332</t>
  </si>
  <si>
    <t>ABL334</t>
  </si>
  <si>
    <t>ABL340</t>
  </si>
  <si>
    <t>Sosyal Seçmeli II</t>
  </si>
  <si>
    <t>ABL403</t>
  </si>
  <si>
    <t>ABL408</t>
  </si>
  <si>
    <t>ABL411</t>
  </si>
  <si>
    <t>ABL413</t>
  </si>
  <si>
    <t>ABL404</t>
  </si>
  <si>
    <t>ABL412</t>
  </si>
  <si>
    <t>ABL407</t>
  </si>
  <si>
    <t xml:space="preserve">Mezuniyet için Toplam Yerel Kredi </t>
  </si>
  <si>
    <t>Toplam Teorik Saatler</t>
  </si>
  <si>
    <t>Toplam Uygulama Saatleri</t>
  </si>
  <si>
    <t>Toplam Laboratuvar Saatleri</t>
  </si>
  <si>
    <t>2023-2024</t>
  </si>
  <si>
    <t>COME103</t>
  </si>
  <si>
    <t>Introduction to Computer Engineering</t>
  </si>
  <si>
    <t>MATH101</t>
  </si>
  <si>
    <t>Calculus I*</t>
  </si>
  <si>
    <t>PHYS101</t>
  </si>
  <si>
    <t>Physics I*</t>
  </si>
  <si>
    <t>CHEM101</t>
  </si>
  <si>
    <t>General Chemistry I*</t>
  </si>
  <si>
    <t>ENG101</t>
  </si>
  <si>
    <t>English-I</t>
  </si>
  <si>
    <t>RPSC109</t>
  </si>
  <si>
    <t>Positive Phychology and Communication Skills</t>
  </si>
  <si>
    <t>RCUL101</t>
  </si>
  <si>
    <t>University Culture I*</t>
  </si>
  <si>
    <t>COME102</t>
  </si>
  <si>
    <t>Introduction to Algorithms and Programming*</t>
  </si>
  <si>
    <t>COME104</t>
  </si>
  <si>
    <t>MATH102</t>
  </si>
  <si>
    <t>Calculus II*</t>
  </si>
  <si>
    <t>MATH104</t>
  </si>
  <si>
    <t>Basic Linear Algebra*</t>
  </si>
  <si>
    <t>PHYS102</t>
  </si>
  <si>
    <t>Physics II*</t>
  </si>
  <si>
    <t>ENG102</t>
  </si>
  <si>
    <t>English II</t>
  </si>
  <si>
    <t>RCUL102</t>
  </si>
  <si>
    <t>University Culture II*</t>
  </si>
  <si>
    <t>COME205</t>
  </si>
  <si>
    <t>Data Structures*</t>
  </si>
  <si>
    <t>COME209</t>
  </si>
  <si>
    <t>Introduction to Signals and Systems*</t>
  </si>
  <si>
    <t>COME215</t>
  </si>
  <si>
    <t>Electronic Circuits*</t>
  </si>
  <si>
    <t>MATH203</t>
  </si>
  <si>
    <t>Differential Equations*</t>
  </si>
  <si>
    <t>Entrepreneurship and Project Culture</t>
  </si>
  <si>
    <t>Turkish Language I</t>
  </si>
  <si>
    <t>COME204</t>
  </si>
  <si>
    <t>Logic Circuits*</t>
  </si>
  <si>
    <t>COME206</t>
  </si>
  <si>
    <t>Object Oriented Programming*</t>
  </si>
  <si>
    <t>COMEXXX</t>
  </si>
  <si>
    <t>Departmental Elective I</t>
  </si>
  <si>
    <t>MATH204</t>
  </si>
  <si>
    <t>Statistics</t>
  </si>
  <si>
    <t>Turkish Language II</t>
  </si>
  <si>
    <t>COME284</t>
  </si>
  <si>
    <t>Summer Practice I**</t>
  </si>
  <si>
    <t>COME301</t>
  </si>
  <si>
    <t>Database Management Systems*</t>
  </si>
  <si>
    <t>COME305</t>
  </si>
  <si>
    <t>Analysis of Algorithms</t>
  </si>
  <si>
    <t>COME315</t>
  </si>
  <si>
    <t>Computer Architecture</t>
  </si>
  <si>
    <t>Departmental Elective II (Project Based)</t>
  </si>
  <si>
    <t>Field Elective I</t>
  </si>
  <si>
    <t>COME302</t>
  </si>
  <si>
    <t>Operating Systems</t>
  </si>
  <si>
    <t>COME322</t>
  </si>
  <si>
    <t>Microprocessors*</t>
  </si>
  <si>
    <t>Departmental Elective III (Project Based)</t>
  </si>
  <si>
    <t>MATH302</t>
  </si>
  <si>
    <t>Numerical Analysis</t>
  </si>
  <si>
    <t>COME384</t>
  </si>
  <si>
    <t>Summer Practice II**</t>
  </si>
  <si>
    <t>Social Elective I</t>
  </si>
  <si>
    <t>COME413</t>
  </si>
  <si>
    <t>Computer Networks</t>
  </si>
  <si>
    <t>COME491</t>
  </si>
  <si>
    <t>Graduation Project</t>
  </si>
  <si>
    <t>Departmental Elective IV</t>
  </si>
  <si>
    <t>Field Elective II</t>
  </si>
  <si>
    <t>Field Elective III</t>
  </si>
  <si>
    <t>OHS401</t>
  </si>
  <si>
    <t>Occupational Health and Safety I</t>
  </si>
  <si>
    <t>COME492</t>
  </si>
  <si>
    <t>Graduation Thesis*</t>
  </si>
  <si>
    <t>Departmental Elective V</t>
  </si>
  <si>
    <t>Departmental Elective VI</t>
  </si>
  <si>
    <t>Field Elective IV</t>
  </si>
  <si>
    <t>Social Elective II</t>
  </si>
  <si>
    <t>OHS402</t>
  </si>
  <si>
    <t>Occupational Health and Safety II</t>
  </si>
  <si>
    <t>Alan Seçmeli I</t>
  </si>
  <si>
    <t>CHEM103</t>
  </si>
  <si>
    <t>Turkish Language-I</t>
  </si>
  <si>
    <t>CHEM104</t>
  </si>
  <si>
    <t>Organic Chemistry</t>
  </si>
  <si>
    <t>Turkish Language-II</t>
  </si>
  <si>
    <t>BEN102</t>
  </si>
  <si>
    <t>Introduction to Bioengineering</t>
  </si>
  <si>
    <t>MBG154</t>
  </si>
  <si>
    <t>English-II</t>
  </si>
  <si>
    <t>BEN205</t>
  </si>
  <si>
    <t>Stoichiometry</t>
  </si>
  <si>
    <t>CHEM203</t>
  </si>
  <si>
    <t>Physicalchemistry</t>
  </si>
  <si>
    <t>COME211</t>
  </si>
  <si>
    <t>BEN209</t>
  </si>
  <si>
    <t>Differential Equations</t>
  </si>
  <si>
    <t>Social Elective-I</t>
  </si>
  <si>
    <t>Principles of Atatürk and History of Revolutions-I</t>
  </si>
  <si>
    <t>BEN202</t>
  </si>
  <si>
    <t>Biochemistry</t>
  </si>
  <si>
    <t>BEN207</t>
  </si>
  <si>
    <t>Principles of Atatürk and History of Revolutions-II</t>
  </si>
  <si>
    <t>BEN216</t>
  </si>
  <si>
    <t xml:space="preserve">Kinetics and Reactor Design </t>
  </si>
  <si>
    <t>RPRE104</t>
  </si>
  <si>
    <t>BEN284</t>
  </si>
  <si>
    <t>BEN301</t>
  </si>
  <si>
    <t>Heat and Mass Transfer</t>
  </si>
  <si>
    <t>BEN341</t>
  </si>
  <si>
    <t>Human Physiology</t>
  </si>
  <si>
    <t>BEN333</t>
  </si>
  <si>
    <t>BENXXX</t>
  </si>
  <si>
    <t>Departmental Elective-I</t>
  </si>
  <si>
    <t>Field Elective-I</t>
  </si>
  <si>
    <t>BEN304</t>
  </si>
  <si>
    <t>BEN326</t>
  </si>
  <si>
    <t>Bioinformatics-I</t>
  </si>
  <si>
    <t>Departmental Elective-II</t>
  </si>
  <si>
    <t>BEN328</t>
  </si>
  <si>
    <t>BEN384</t>
  </si>
  <si>
    <t>BEN489</t>
  </si>
  <si>
    <t>BEN409</t>
  </si>
  <si>
    <t>Process Dynamics and Control</t>
  </si>
  <si>
    <t>MBG408</t>
  </si>
  <si>
    <t>Bioethics</t>
  </si>
  <si>
    <t>BEN492</t>
  </si>
  <si>
    <t>Departmental Elective-V</t>
  </si>
  <si>
    <t>MATH 101</t>
  </si>
  <si>
    <t>PHYS 101</t>
  </si>
  <si>
    <t>CHEM 101</t>
  </si>
  <si>
    <t>RPSC 109</t>
  </si>
  <si>
    <t>RCUL 101</t>
  </si>
  <si>
    <t>MATH 102</t>
  </si>
  <si>
    <t>PHYS 102</t>
  </si>
  <si>
    <t>RCUL 102</t>
  </si>
  <si>
    <t>Software Requirements Analysis</t>
  </si>
  <si>
    <t>TURK 101</t>
  </si>
  <si>
    <t>ATA 101</t>
  </si>
  <si>
    <t>RPRE 104</t>
  </si>
  <si>
    <t>Software Design and Architecture</t>
  </si>
  <si>
    <t>TURK 102</t>
  </si>
  <si>
    <t>ATA 102</t>
  </si>
  <si>
    <t>Field Elective - I</t>
  </si>
  <si>
    <t>Social Elective - I</t>
  </si>
  <si>
    <t>Departmental Elective - III</t>
  </si>
  <si>
    <t>Departmental Elective - IV</t>
  </si>
  <si>
    <t>Field Elective - III</t>
  </si>
  <si>
    <t>OHS 401</t>
  </si>
  <si>
    <t>Graduation Thesis</t>
  </si>
  <si>
    <t>Field Elective - IV</t>
  </si>
  <si>
    <t>Social Elective - II</t>
  </si>
  <si>
    <t>OHS 402</t>
  </si>
  <si>
    <t>Introduction to Programming for Engineers*</t>
  </si>
  <si>
    <t>CHE206</t>
  </si>
  <si>
    <t>Fluid Mechanics and Applications</t>
  </si>
  <si>
    <t>Physics-I*</t>
  </si>
  <si>
    <t>Calculus-I*</t>
  </si>
  <si>
    <t>Fundamentals of Chemistry*</t>
  </si>
  <si>
    <t>University Culture-I*</t>
  </si>
  <si>
    <t>Physics-II*</t>
  </si>
  <si>
    <t>Calculus-II*</t>
  </si>
  <si>
    <t>Organic Chemistry*</t>
  </si>
  <si>
    <t>General Biology*</t>
  </si>
  <si>
    <t>University Culture-II*</t>
  </si>
  <si>
    <t>Cell Biology*</t>
  </si>
  <si>
    <t>Bioengineering Laboratory-I*</t>
  </si>
  <si>
    <t>Summer Practice-I**</t>
  </si>
  <si>
    <t>General Microbiology*</t>
  </si>
  <si>
    <t>Bioengineering Laboratory-II*</t>
  </si>
  <si>
    <t>Genetic Engineering*</t>
  </si>
  <si>
    <t>Graduation Project*</t>
  </si>
  <si>
    <t>Departmental Elective III</t>
  </si>
  <si>
    <t>Total Credits</t>
  </si>
  <si>
    <t>Positive Psychology and Communication Skills</t>
  </si>
  <si>
    <t>Discrete Mathematics</t>
  </si>
  <si>
    <t>Principles of Atatürk and History of Turkish Revolution I</t>
  </si>
  <si>
    <t>Social Elective III</t>
  </si>
  <si>
    <t>SE101</t>
  </si>
  <si>
    <t>Introduction to Software Engineering*</t>
  </si>
  <si>
    <t>English I</t>
  </si>
  <si>
    <t>SE201</t>
  </si>
  <si>
    <t>COME201</t>
  </si>
  <si>
    <t>Object Oriented Programming I*</t>
  </si>
  <si>
    <t>COME207</t>
  </si>
  <si>
    <t>Principles of Atatürk and History of Turkish Revolution-I</t>
  </si>
  <si>
    <t>SE202</t>
  </si>
  <si>
    <t>SE204</t>
  </si>
  <si>
    <t>Software Construction*</t>
  </si>
  <si>
    <t>COME202</t>
  </si>
  <si>
    <t>Object Oriented Programming II*</t>
  </si>
  <si>
    <t>Principles of Atatürk and History of Turkish Revolution-II</t>
  </si>
  <si>
    <t>SE284</t>
  </si>
  <si>
    <t>SE301</t>
  </si>
  <si>
    <t>Software Validation and Testing*</t>
  </si>
  <si>
    <t>COME307</t>
  </si>
  <si>
    <t>Operating Systems*</t>
  </si>
  <si>
    <t>SEXXX</t>
  </si>
  <si>
    <t>Departmental Elective I  (Project Based)</t>
  </si>
  <si>
    <t>SE302</t>
  </si>
  <si>
    <t>Software Project Management*</t>
  </si>
  <si>
    <t>SE384</t>
  </si>
  <si>
    <t>SE491</t>
  </si>
  <si>
    <t>SE492</t>
  </si>
  <si>
    <t xml:space="preserve">General Chemistry-I </t>
  </si>
  <si>
    <t>ENG 101</t>
  </si>
  <si>
    <t>Introduction to Industrial Engineering</t>
  </si>
  <si>
    <t>ENG 102</t>
  </si>
  <si>
    <t>University Culture II</t>
  </si>
  <si>
    <t>Manufacturing Systems Analysis</t>
  </si>
  <si>
    <t>Engineering Economics</t>
  </si>
  <si>
    <t>Work Systems Analysis and Design</t>
  </si>
  <si>
    <t>Production and Inventory Systems</t>
  </si>
  <si>
    <t>Ergonomics</t>
  </si>
  <si>
    <t>Facility Planning and Layout Design</t>
  </si>
  <si>
    <t>Management Information Systems</t>
  </si>
  <si>
    <t>Departmental Elective II</t>
  </si>
  <si>
    <t>Statistical Quality Control</t>
  </si>
  <si>
    <t>XXXXX</t>
  </si>
  <si>
    <t>Engineering Project Management</t>
  </si>
  <si>
    <t>Supply Chain Management</t>
  </si>
  <si>
    <t>IE110</t>
  </si>
  <si>
    <t>Principles of Atatürk and History of Turkish Revolution II</t>
  </si>
  <si>
    <t>MATH207</t>
  </si>
  <si>
    <t>Probability*</t>
  </si>
  <si>
    <t>IE215</t>
  </si>
  <si>
    <t>Operations Research I*</t>
  </si>
  <si>
    <t>IE223</t>
  </si>
  <si>
    <t>Computer Aided Engineering Graphics*</t>
  </si>
  <si>
    <t>IE217</t>
  </si>
  <si>
    <t>IE211</t>
  </si>
  <si>
    <t>IE226</t>
  </si>
  <si>
    <t>Operations Research II*</t>
  </si>
  <si>
    <t>IE250</t>
  </si>
  <si>
    <t>IE284</t>
  </si>
  <si>
    <t>Summer Practice  I**</t>
  </si>
  <si>
    <t>IE305</t>
  </si>
  <si>
    <t>System Simulation*</t>
  </si>
  <si>
    <t>IE325</t>
  </si>
  <si>
    <t>IE351</t>
  </si>
  <si>
    <t>IEXXX</t>
  </si>
  <si>
    <t>IE304</t>
  </si>
  <si>
    <t>IE346</t>
  </si>
  <si>
    <t>IE384</t>
  </si>
  <si>
    <t>IE491</t>
  </si>
  <si>
    <t>IE413</t>
  </si>
  <si>
    <t>IE492</t>
  </si>
  <si>
    <t>IE406</t>
  </si>
  <si>
    <t>IE408</t>
  </si>
  <si>
    <t>General Chemistry I *</t>
  </si>
  <si>
    <t>CHE105</t>
  </si>
  <si>
    <t>CHEM102</t>
  </si>
  <si>
    <t>General Chemistry II*</t>
  </si>
  <si>
    <t>CHE102</t>
  </si>
  <si>
    <t>Introduction to Chemical Engineering</t>
  </si>
  <si>
    <t>CHE201</t>
  </si>
  <si>
    <t>Mass and Energy Balances</t>
  </si>
  <si>
    <t>CHE221</t>
  </si>
  <si>
    <t>Introduction to Programming for Chemical Engineering*</t>
  </si>
  <si>
    <t>Physical Chemistry</t>
  </si>
  <si>
    <t>CHE204</t>
  </si>
  <si>
    <t>Chemical Engineering Thermodynamics *</t>
  </si>
  <si>
    <t>CHE292</t>
  </si>
  <si>
    <t>CHE301</t>
  </si>
  <si>
    <t>Heat Transfer</t>
  </si>
  <si>
    <t>CHE307</t>
  </si>
  <si>
    <t>Chemical Reaction Engineering- I*</t>
  </si>
  <si>
    <t>CHEXXX</t>
  </si>
  <si>
    <t>Departmental Elective I (Project Based)</t>
  </si>
  <si>
    <t>CHE310</t>
  </si>
  <si>
    <t>Mass Transfer</t>
  </si>
  <si>
    <t>CHE312</t>
  </si>
  <si>
    <t>Chemical Reaction Engineering- II*</t>
  </si>
  <si>
    <t>CHE330</t>
  </si>
  <si>
    <t>Chemical Engineering Laboratory I*</t>
  </si>
  <si>
    <t>CHE392</t>
  </si>
  <si>
    <t>CHE491</t>
  </si>
  <si>
    <t>CHE403</t>
  </si>
  <si>
    <t>Chemical Process Control</t>
  </si>
  <si>
    <t>CHE421</t>
  </si>
  <si>
    <t>Mathematical Modeling for Chemical Engineering</t>
  </si>
  <si>
    <t>CHE431</t>
  </si>
  <si>
    <t>Chemical Engineering Laboratory II*</t>
  </si>
  <si>
    <t>CHE492</t>
  </si>
  <si>
    <t>MBI101</t>
  </si>
  <si>
    <t>Genel Biyoloji I*</t>
  </si>
  <si>
    <t>MAT101</t>
  </si>
  <si>
    <t>Matematik I*</t>
  </si>
  <si>
    <t>FIZ101</t>
  </si>
  <si>
    <t>Fizik I*</t>
  </si>
  <si>
    <t>KIM101</t>
  </si>
  <si>
    <t>Genel Kimya I*</t>
  </si>
  <si>
    <t>Üniversite Kültürü I*</t>
  </si>
  <si>
    <t>MBI102</t>
  </si>
  <si>
    <t>Genel Biyoloji II*</t>
  </si>
  <si>
    <t>MAT102</t>
  </si>
  <si>
    <t>Matematik II*</t>
  </si>
  <si>
    <t>FIZ102</t>
  </si>
  <si>
    <t>Fizik II*</t>
  </si>
  <si>
    <t>KIM102</t>
  </si>
  <si>
    <t>Genel Kimya II*</t>
  </si>
  <si>
    <t>MBI108</t>
  </si>
  <si>
    <t>Programlamaya Giriş*</t>
  </si>
  <si>
    <t>Üniversite Kültürü II*</t>
  </si>
  <si>
    <t>MBI211</t>
  </si>
  <si>
    <t>Genetik*</t>
  </si>
  <si>
    <t>MBI209</t>
  </si>
  <si>
    <t>Mikrobiyoloji*</t>
  </si>
  <si>
    <t>MBIXXX</t>
  </si>
  <si>
    <t>Bölüm Seçmeli I</t>
  </si>
  <si>
    <t>Türk Dili I</t>
  </si>
  <si>
    <t>MBI212</t>
  </si>
  <si>
    <t>Moleküler Genetik</t>
  </si>
  <si>
    <t>MBI204</t>
  </si>
  <si>
    <t>Biyoinformatiğe Giriş*</t>
  </si>
  <si>
    <t>KIM104</t>
  </si>
  <si>
    <t>Organik Kimya*</t>
  </si>
  <si>
    <t>MBI210</t>
  </si>
  <si>
    <t>Fizyoloji*</t>
  </si>
  <si>
    <t>Atatürk İlkeleri ve İnkılap Tarihi II</t>
  </si>
  <si>
    <t>MBI309</t>
  </si>
  <si>
    <t>Biyokimya I*</t>
  </si>
  <si>
    <t>MBI325</t>
  </si>
  <si>
    <t>Biyoteknoloji</t>
  </si>
  <si>
    <t>MBI331</t>
  </si>
  <si>
    <t>Moleküler Biyolojide Güncel Gelişmeler*</t>
  </si>
  <si>
    <t>Bölüm Seçmeli II</t>
  </si>
  <si>
    <t>Sosyal Seçmeli I (SOS251-İnsan Hakları ve Eşitlik)</t>
  </si>
  <si>
    <t>Biyokimya II*</t>
  </si>
  <si>
    <t>Rekombinant DNA Teknolojisi*</t>
  </si>
  <si>
    <t>Moleküler Hücre Biyolojisi*</t>
  </si>
  <si>
    <t>Bölüm Seçmeli III</t>
  </si>
  <si>
    <t>Yaz Stajı**</t>
  </si>
  <si>
    <t>MBI310</t>
  </si>
  <si>
    <t>MBI304</t>
  </si>
  <si>
    <t>MBI314</t>
  </si>
  <si>
    <t>MBI384</t>
  </si>
  <si>
    <t>MBI493</t>
  </si>
  <si>
    <t>Proje*</t>
  </si>
  <si>
    <t>MBI405</t>
  </si>
  <si>
    <t>İmmunoloji</t>
  </si>
  <si>
    <t>Bölüm Seçmeli IV</t>
  </si>
  <si>
    <t>Alan Seçmeli II</t>
  </si>
  <si>
    <t>Alan Seçmeli III</t>
  </si>
  <si>
    <t>ISG401</t>
  </si>
  <si>
    <t>İş Sağlığı ve Güvenliği I</t>
  </si>
  <si>
    <t>Sosyal Seçmeli III</t>
  </si>
  <si>
    <t>MBI494</t>
  </si>
  <si>
    <t>Mezuniyet Tezi*</t>
  </si>
  <si>
    <t>ISG402</t>
  </si>
  <si>
    <t>İş Sağlığı ve Güvenliği II</t>
  </si>
  <si>
    <t>Bölüm Seçmeli V</t>
  </si>
  <si>
    <t>Bölüm Seçmeli VI</t>
  </si>
  <si>
    <t>Alan Seçmeli IV</t>
  </si>
  <si>
    <t>MBI408</t>
  </si>
  <si>
    <t>Biyoetik</t>
  </si>
  <si>
    <t>MBG 101</t>
  </si>
  <si>
    <t xml:space="preserve">General Biology-I </t>
  </si>
  <si>
    <t xml:space="preserve">Calculus-I </t>
  </si>
  <si>
    <t xml:space="preserve">Physics-I </t>
  </si>
  <si>
    <t>University Culture I</t>
  </si>
  <si>
    <t>Positive Psychology and Communcation Skills</t>
  </si>
  <si>
    <t xml:space="preserve">General Chemistry-II </t>
  </si>
  <si>
    <t>CHEM 102</t>
  </si>
  <si>
    <t xml:space="preserve">Physics-II </t>
  </si>
  <si>
    <t xml:space="preserve">Calculus-II </t>
  </si>
  <si>
    <t>Introduction to Programming</t>
  </si>
  <si>
    <t>MBG 108</t>
  </si>
  <si>
    <t xml:space="preserve">General Biology-II </t>
  </si>
  <si>
    <t>MBG 102</t>
  </si>
  <si>
    <t>MBG 209</t>
  </si>
  <si>
    <t>Microbiology</t>
  </si>
  <si>
    <t>MBG 211</t>
  </si>
  <si>
    <t>Genetics</t>
  </si>
  <si>
    <t>MBG XXX</t>
  </si>
  <si>
    <t>Turkish Language - I</t>
  </si>
  <si>
    <t>Principles of Atatürk and History of Revolutions - I</t>
  </si>
  <si>
    <t>MBG 204</t>
  </si>
  <si>
    <t>Introduction to Bioinformatics</t>
  </si>
  <si>
    <t>MBG 210</t>
  </si>
  <si>
    <t>Physiology</t>
  </si>
  <si>
    <t>MBG 212</t>
  </si>
  <si>
    <t>Molecular Genetics</t>
  </si>
  <si>
    <t>CHEM 104</t>
  </si>
  <si>
    <t>Turkish Language - II</t>
  </si>
  <si>
    <t>Principles of Atatürk and History of Revolutions - II</t>
  </si>
  <si>
    <t>MBG 309</t>
  </si>
  <si>
    <t>Biochemistry-I</t>
  </si>
  <si>
    <t>MBG 325</t>
  </si>
  <si>
    <t>Biotechnology</t>
  </si>
  <si>
    <t>MBG 331</t>
  </si>
  <si>
    <t>Current Developments in Molecular Biology</t>
  </si>
  <si>
    <r>
      <t xml:space="preserve">MBG </t>
    </r>
    <r>
      <rPr>
        <sz val="10"/>
        <rFont val="Calibri"/>
        <family val="2"/>
        <charset val="162"/>
      </rPr>
      <t>XXX</t>
    </r>
  </si>
  <si>
    <t>Elective (2.Foreign Language)</t>
  </si>
  <si>
    <t>MBG 304</t>
  </si>
  <si>
    <t>Recombinant DNA Technology</t>
  </si>
  <si>
    <t>MBG 310</t>
  </si>
  <si>
    <t>Biochemistry-II</t>
  </si>
  <si>
    <t>MBG 314</t>
  </si>
  <si>
    <t xml:space="preserve">Molecular Cell Biology </t>
  </si>
  <si>
    <t>MBG 384</t>
  </si>
  <si>
    <t>Summer Practice</t>
  </si>
  <si>
    <t>MBG 405</t>
  </si>
  <si>
    <t>Immunology</t>
  </si>
  <si>
    <r>
      <t xml:space="preserve">MBG </t>
    </r>
    <r>
      <rPr>
        <sz val="10"/>
        <rFont val="Calibri"/>
        <family val="2"/>
        <charset val="162"/>
      </rPr>
      <t>493</t>
    </r>
  </si>
  <si>
    <t>Field Elective - II</t>
  </si>
  <si>
    <t>MBG 408</t>
  </si>
  <si>
    <t>MBG 494</t>
  </si>
  <si>
    <t>Departmental Elective -VI</t>
  </si>
  <si>
    <t>Occupational Health and Safety</t>
  </si>
  <si>
    <t>EEE101</t>
  </si>
  <si>
    <t>Orientation to Electrical Engineering</t>
  </si>
  <si>
    <t>EEE102</t>
  </si>
  <si>
    <t>Introduction to Digital Systems</t>
  </si>
  <si>
    <t>EEE201</t>
  </si>
  <si>
    <t>Circuit Theory I*</t>
  </si>
  <si>
    <t>EEE203</t>
  </si>
  <si>
    <t>Computer Tools for Electrical Engineering</t>
  </si>
  <si>
    <t>EEE205</t>
  </si>
  <si>
    <t>Digital Systems Design*</t>
  </si>
  <si>
    <t>EEE207</t>
  </si>
  <si>
    <t>Probability and Random Variables</t>
  </si>
  <si>
    <t>EEE202</t>
  </si>
  <si>
    <t>Circuit Theory II*</t>
  </si>
  <si>
    <t>EEE204</t>
  </si>
  <si>
    <t>Electromagnetic Field Theory</t>
  </si>
  <si>
    <t>EEE206</t>
  </si>
  <si>
    <t>Numerical Methods for Electrical Engineering</t>
  </si>
  <si>
    <t>EEE208</t>
  </si>
  <si>
    <t>Signals and Systems*</t>
  </si>
  <si>
    <t>EEE284</t>
  </si>
  <si>
    <t>EEE301</t>
  </si>
  <si>
    <t>Electronics I*</t>
  </si>
  <si>
    <t>EEE303</t>
  </si>
  <si>
    <t>Communication Engineering*</t>
  </si>
  <si>
    <t>EEE307</t>
  </si>
  <si>
    <t>Introduction to Microprocessors*</t>
  </si>
  <si>
    <t>EEE305</t>
  </si>
  <si>
    <t>Electromagnetic Waves</t>
  </si>
  <si>
    <t>EEE302</t>
  </si>
  <si>
    <t>Electronics II*</t>
  </si>
  <si>
    <t>EEE304</t>
  </si>
  <si>
    <t>Control Systems</t>
  </si>
  <si>
    <t>EEE3XX</t>
  </si>
  <si>
    <t>EEE384</t>
  </si>
  <si>
    <t>EEE491</t>
  </si>
  <si>
    <t>EEE4XX</t>
  </si>
  <si>
    <t>EEE492</t>
  </si>
  <si>
    <t>DOUBLE MAJOR AND MINOR COURSES FOR THE STUDENTS OF THE COMPUTER ENGINEERING DEPARTMENT (ENGLISH) FOR THE DEPARTMENT OF FORENSIC SCIENCES (TURKISH)</t>
  </si>
  <si>
    <t>DOUBLE MAJOR AND MINOR COURSES FOR THE STUDENTS OF THE BIOENGINEERING DEPARTMENT (ENGLISH) FOR THE DEPARTMENT OF FORENSIC SCIENCES (TURKISH)</t>
  </si>
  <si>
    <t>DOUBLE MAJOR AND MINOR COURSES FOR THE STUDENTS OF THE ELECTRONICS ENGINEERING DEPARTMENT (ENGLISH) FOR THE DEPARTMENT OF FORENSIC SCIENCES (TURKISH)</t>
  </si>
  <si>
    <t>DOUBLE MAJOR AND MINOR COURSES FOR THE STUDENTS OF THE INDUSTRIAL ENGINEERING DEPARTMENT (ENGLISH) FOR THE DEPARTMENT OF FORENSIC SCIENCES (TURKISH)</t>
  </si>
  <si>
    <t>DOUBLE MAJOR AND MINOR COURSES FOR THE STUDENTS OF THE CHEMICAL ENGINEERING DEPARTMENT (ENGLISH) FOR THE DEPARTMENT OF FORENSIC SCIENCES (TURKISH)</t>
  </si>
  <si>
    <t>DOUBLE MAJOR AND MINOR COURSES FOR THE STUDENTS OF THE MOLECULAR BIOLOGY AND GENETICS DEPARTMENT (ENGLISH) FOR THE DEPARTMENT OF FORENSIC SCIENCES (TURKISH)</t>
  </si>
  <si>
    <t>DOUBLE MAJOR AND MINOR COURSES FOR THE STUDENTS OF THE MOLECULAR BIOLOGY AND GENETICS DEPARTMENT (TURKISH) FOR THE DEPARTMENT OF FORENSIC SCIENCES (TURKISH)</t>
  </si>
  <si>
    <t>DOUBLE MAJOR AND MINOR COURSES FOR THE STUDENTS OF THE SOFTWARE ENGINEERING DEPARTMENT (ENGLISH) FOR THE DEPARTMENT OF FORENSIC SCIENCES (TURKISH)</t>
  </si>
  <si>
    <t>1. Term</t>
  </si>
  <si>
    <t>2. Term</t>
  </si>
  <si>
    <t>3. Term</t>
  </si>
  <si>
    <t>4. Term</t>
  </si>
  <si>
    <t>5. Term</t>
  </si>
  <si>
    <t>6. Term</t>
  </si>
  <si>
    <t>7. Term</t>
  </si>
  <si>
    <t>8. Term</t>
  </si>
  <si>
    <t>Course Code</t>
  </si>
  <si>
    <t>Course Name</t>
  </si>
  <si>
    <t>ECTS</t>
  </si>
  <si>
    <t>Mezuniyet için ECTS Kredisi</t>
  </si>
  <si>
    <t>Seçmeli Dersler ECTS Kredisi</t>
  </si>
  <si>
    <t>% Seçmeli Ders ECTS</t>
  </si>
  <si>
    <t>Compulsory Total</t>
  </si>
  <si>
    <t>Compulsory Totalı:</t>
  </si>
  <si>
    <t>Compulsory</t>
  </si>
  <si>
    <t>USKUDAR UNIVERSITY 
FACULTY OF ENGINEERING AND NATURAL SCIENCES 
DEPARTMENT OF FORENSIC SCIENCES (TURKISH) 
UNDERGRADUATE 4 YEAR COURSE PLAN</t>
  </si>
  <si>
    <t>Total Credits for Graduation</t>
  </si>
  <si>
    <t>Total Course Credits for Graduation</t>
  </si>
  <si>
    <t>Total Theoretical Hours</t>
  </si>
  <si>
    <t>Total Applied Course Hours</t>
  </si>
  <si>
    <t>Total Laboratory Hours</t>
  </si>
  <si>
    <t>Total Course ECTS for Graduation</t>
  </si>
  <si>
    <t>Total Elective Courses ECTS</t>
  </si>
  <si>
    <t>% Elective Courses ECTS Ratio</t>
  </si>
  <si>
    <t>*  These courses are under the Applied Course status.</t>
  </si>
  <si>
    <t>** Within the scope of internship course</t>
  </si>
  <si>
    <t>USKUDAR UNIVERSITY 
FACULTY OF ENGINEERING AND NATURAL SCIENCES 
DEPARTMENT OF COMPUTER ENGINEERING (ENGLISH)
UNDERGRADUATE 4 YEAR COURSE PLAN</t>
  </si>
  <si>
    <t>USKUDAR UNIVERSITY 
FACULTY OF ENGINEERING AND NATURAL SCIENCES 
DEPARTMENT OF BIOENGINEERING (ENGLISH)
UNDERGRADUATE 4 YEAR COURSE PLAN</t>
  </si>
  <si>
    <t>USKUDAR UNIVERSITY 
FACULTY OF ENGINEERING AND NATURAL SCIENCES 
DEPARTMENT OF ELECTRONICS ENGINEERING (ENGLISH)
UNDERGRADUATE 4 YEAR COURSE PLAN</t>
  </si>
  <si>
    <t>USKUDAR UNIVERSITY 
FACULTY OF ENGINEERING AND NATURAL SCIENCES 
DEPARTMENT OF INDUSTRIAL ENGINEERING (ENGLISH)
UNDERGRADUATE 4 YEAR COURSE PLAN</t>
  </si>
  <si>
    <t>USKUDAR UNIVERSITY 
FACULTY OF ENGINEERING AND NATURAL SCIENCES 
DEPARTMENT OF CHEMICAL ENGINEERING (ENGLISH)
UNDERGRADUATE 4 YEAR COURSE PLAN</t>
  </si>
  <si>
    <t>USKUDAR UNIVERSITY 
FACULTY OF ENGINEERING AND NATURAL SCIENCES 
DEPARTMENT OF MOLECULAR BIOLOGY AND GENETICS (ENGLISH)
UNDERGRADUATE 4 YEAR COURSE PLAN</t>
  </si>
  <si>
    <t>USKUDAR UNIVERSITY 
FACULTY OF ENGINEERING AND NATURAL SCIENCES 
DEPARTMENT OF MOLECULAR BIOLOGY AND GENETICS (TURKISH)
UNDERGRADUATE 4 YEAR COURSE PLAN</t>
  </si>
  <si>
    <t>USKUDAR UNIVERSITY 
FACULTY OF ENGINEERING AND NATURAL SCIENCES 
DEPARTMENT OF SOFTWARE ENGINEERING (ENGLISH)
UNDERGRADUATE 4 YEAR COURSE PLAN</t>
  </si>
  <si>
    <t>USKUDAR UNIVERSITY 
FACULTY OF ENGINEERING AND NATURAL SCIENCES 
SOFTWARE ENGINEERING / FORENSIC SCIENCES DOUBLE MAJOR COURSES</t>
  </si>
  <si>
    <t>USKUDAR UNIVERSITY 
FACULTY OF ENGINEERING AND NATURAL SCIENCES 
SOFTWARE ENGINEERING / FORENSIC SCIENCES MINOR COURSES</t>
  </si>
  <si>
    <t>USKUDAR UNIVERSITY 
FACULTY OF ENGINEERING AND NATURAL SCIENCES 
CHEMICAL ENGINEERING / FORENSIC SCIENCES MINOR COURSES</t>
  </si>
  <si>
    <t>USKUDAR UNIVERSITY 
FACULTY OF ENGINEERING AND NATURAL SCIENCES 
CHEMICAL ENGINEERING / FORENSIC SCIENCES DOUBLE MAJOR COURSES</t>
  </si>
  <si>
    <t>USKUDAR UNIVERSITY 
FACULTY OF ENGINEERING AND NATURAL SCIENCES 
INDUSTRIAL ENGINEERING / FORENSIC SCIENCES DOUBLE MAJOR COURSES</t>
  </si>
  <si>
    <t>USKUDAR UNIVERSITY 
FACULTY OF ENGINEERING AND NATURAL SCIENCES 
INDUSTRIAL ENGINEERING / FORENSIC SCIENCES MINOR COURSES</t>
  </si>
  <si>
    <t>USKUDAR UNIVERSITY 
FACULTY OF ENGINEERING AND NATURAL SCIENCES 
ELECTRONICS ENGINEERING / FORENSIC SCIENCES DOUBLE MAJOR COURSES</t>
  </si>
  <si>
    <t>USKUDAR UNIVERSITY 
FACULTY OF ENGINEERING AND NATURAL SCIENCES 
ELECTRONICS ENGINEERING / FORENSIC SCIENCES MINOR COURSES</t>
  </si>
  <si>
    <t>USKUDAR UNIVERSITY 
FACULTY OF ENGINEERING AND NATURAL SCIENCES 
BIOENGINEERING / FORENSIC SCIENCES DOUBLE MAJOR COURSES</t>
  </si>
  <si>
    <t>USKUDAR UNIVERSITY 
FACULTY OF ENGINEERING AND NATURAL SCIENCES 
BIOENGINEERING / FORENSIC SCIENCES MINOR COURSES</t>
  </si>
  <si>
    <t>USKUDAR UNIVERSITY 
FACULTY OF ENGINEERING AND NATURAL SCIENCES 
COMPUTER ENGINEERING / FORENSIC SCIENCES DOUBLE MAJOR COURSES</t>
  </si>
  <si>
    <t>USKUDAR UNIVERSITY 
FACULTY OF ENGINEERING AND NATURAL SCIENCES 
COMPUTER ENGINEERING / FORENSIC SCIENCES MINOR COURSES</t>
  </si>
  <si>
    <t>Principles of Atatürk and History of Revolutions I</t>
  </si>
  <si>
    <t xml:space="preserve">Turkish Language I </t>
  </si>
  <si>
    <t>Forensic Biology*</t>
  </si>
  <si>
    <t>Introduction to Forensic Chemistry I*</t>
  </si>
  <si>
    <t>Forensic Mathematics I</t>
  </si>
  <si>
    <t>Principles of Atatürk and History of Revolutions II</t>
  </si>
  <si>
    <t>Introduction to Forensic Chemistry II*</t>
  </si>
  <si>
    <t>Forensic Mathematics II</t>
  </si>
  <si>
    <t>Forensic Science Practices and Legal Regulations</t>
  </si>
  <si>
    <t>Introduction to Python Programming for Forensic Scientists</t>
  </si>
  <si>
    <t>Forensic Organic Chemistry I*</t>
  </si>
  <si>
    <t>Introduction to Forensic Physics I*</t>
  </si>
  <si>
    <t>Professional English I</t>
  </si>
  <si>
    <t>Departmental Elective I*</t>
  </si>
  <si>
    <t xml:space="preserve">Departmental Elective II* </t>
  </si>
  <si>
    <t>Forensic Organic Chemistry II*</t>
  </si>
  <si>
    <t>Introduction to Forensic Physics II*</t>
  </si>
  <si>
    <t>Professional English II</t>
  </si>
  <si>
    <t>Departmental Elective III*</t>
  </si>
  <si>
    <t>Forensic Genetics*</t>
  </si>
  <si>
    <t>Criminalistics</t>
  </si>
  <si>
    <t>Expertise and Ethics</t>
  </si>
  <si>
    <t>Crime Scene Investigation*</t>
  </si>
  <si>
    <t>Departmental Elective IV*</t>
  </si>
  <si>
    <t>Departmental Elective V*</t>
  </si>
  <si>
    <t>Criminology and Victimology</t>
  </si>
  <si>
    <t>Statistics in Forensic Science*</t>
  </si>
  <si>
    <t>Scientific Research Methods and Academic Reporting</t>
  </si>
  <si>
    <t>Departmental Elective VI*</t>
  </si>
  <si>
    <t>Departmental Elective VII*</t>
  </si>
  <si>
    <t>Forensic Sciences Field Application I*</t>
  </si>
  <si>
    <t>Forensic Medicine</t>
  </si>
  <si>
    <t>Graduation Project I*</t>
  </si>
  <si>
    <t>Departmental Elective VIII*</t>
  </si>
  <si>
    <t>Contemporary Topics in Forensic Sciences</t>
  </si>
  <si>
    <t>Forensic Sciences Field Application II*</t>
  </si>
  <si>
    <t>Departmental Elective IX*</t>
  </si>
  <si>
    <t>Graduation Project II*</t>
  </si>
  <si>
    <t>Field/Social Elective</t>
  </si>
  <si>
    <t>Clinical Practice*</t>
  </si>
  <si>
    <t>USKUDAR UNIVERSITY 
FACULTY OF ENGINEERING AND NATURAL SCIENCES 
MOLECULAR BIOLOGY AND GENETICS DEPARTMENT (TURKISH) / FORENSIC SCIENCES 
DOUBLE MAJOR COURSES</t>
  </si>
  <si>
    <t>USKUDAR UNIVERSITY 
FACULTY OF ENGINEERING AND NATURAL SCIENCES 
MOLECULAR BIOLOGY AND GENETICS DEPARTMENT (TURKISH) / FORENSIC SCIENCES 
MINOR COURSES</t>
  </si>
  <si>
    <t>USKUDAR UNIVERSITY 
FACULTY OF ENGINEERING AND NATURAL SCIENCES 
MOLECULAR BIOLOGY AND GENETICS DEPARTMENT (ENGLISH) / FORENSIC SCIENCES 
DOUBLE MAJOR COURSES</t>
  </si>
  <si>
    <t>USKUDAR UNIVERSITY 
FACULTY OF ENGINEERING AND NATURAL SCIENCES 
MOLECULAR BIOLOGY AND GENETICS DEPARTMENT (ENGLISH) / FORENSIC SCIENCES 
MINOR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</si>
</sst>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62"/>
    </font>
    <font>
      <b/>
      <sz val="18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sz val="10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4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scheme val="minor"/>
    </font>
    <font>
      <sz val="10"/>
      <color rgb="FF000000"/>
      <name val="Times New Roman"/>
      <charset val="204"/>
    </font>
    <font>
      <i/>
      <sz val="11"/>
      <name val="Calibri"/>
      <family val="2"/>
      <charset val="162"/>
      <scheme val="minor"/>
    </font>
    <font>
      <i/>
      <vertAlign val="superscript"/>
      <sz val="12"/>
      <color rgb="FF00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8" fillId="0" borderId="0"/>
    <xf numFmtId="0" fontId="1" fillId="0" borderId="0"/>
    <xf numFmtId="0" fontId="23" fillId="0" borderId="0"/>
    <xf numFmtId="0" fontId="7" fillId="0" borderId="0"/>
    <xf numFmtId="0" fontId="7" fillId="0" borderId="0"/>
  </cellStyleXfs>
  <cellXfs count="361">
    <xf numFmtId="0" fontId="0" fillId="0" borderId="0" xfId="0"/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0" xfId="3" applyFont="1" applyBorder="1" applyAlignment="1">
      <alignment horizontal="left" vertical="center" wrapText="1"/>
    </xf>
    <xf numFmtId="0" fontId="9" fillId="4" borderId="19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4" fillId="0" borderId="16" xfId="0" applyFont="1" applyBorder="1"/>
    <xf numFmtId="0" fontId="14" fillId="0" borderId="17" xfId="0" applyFont="1" applyBorder="1"/>
    <xf numFmtId="0" fontId="16" fillId="0" borderId="37" xfId="2" applyFont="1" applyBorder="1" applyAlignment="1">
      <alignment horizontal="right" vertical="center"/>
    </xf>
    <xf numFmtId="0" fontId="16" fillId="0" borderId="11" xfId="2" applyFont="1" applyBorder="1" applyAlignment="1">
      <alignment horizontal="right" vertical="center"/>
    </xf>
    <xf numFmtId="0" fontId="16" fillId="0" borderId="11" xfId="5" applyFont="1" applyBorder="1" applyAlignment="1">
      <alignment horizontal="right" vertical="center"/>
    </xf>
    <xf numFmtId="0" fontId="16" fillId="0" borderId="41" xfId="5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/>
    <xf numFmtId="0" fontId="8" fillId="0" borderId="31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3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18" xfId="0" applyBorder="1"/>
    <xf numFmtId="0" fontId="0" fillId="0" borderId="52" xfId="0" applyBorder="1"/>
    <xf numFmtId="0" fontId="0" fillId="0" borderId="53" xfId="0" applyBorder="1"/>
    <xf numFmtId="0" fontId="8" fillId="0" borderId="10" xfId="4" applyFont="1" applyBorder="1" applyAlignment="1">
      <alignment horizontal="left" vertical="center" wrapText="1"/>
    </xf>
    <xf numFmtId="0" fontId="10" fillId="0" borderId="11" xfId="4" applyFont="1" applyBorder="1" applyAlignment="1">
      <alignment horizontal="justify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8" fillId="0" borderId="11" xfId="4" applyFont="1" applyBorder="1" applyAlignment="1">
      <alignment horizontal="left" vertical="center" wrapText="1"/>
    </xf>
    <xf numFmtId="0" fontId="8" fillId="0" borderId="10" xfId="4" applyFont="1" applyBorder="1" applyAlignment="1">
      <alignment vertical="center" wrapText="1"/>
    </xf>
    <xf numFmtId="0" fontId="8" fillId="0" borderId="11" xfId="4" applyFont="1" applyBorder="1" applyAlignment="1">
      <alignment vertical="center" wrapText="1"/>
    </xf>
    <xf numFmtId="0" fontId="8" fillId="0" borderId="12" xfId="4" applyFont="1" applyBorder="1" applyAlignment="1">
      <alignment horizontal="center" vertical="center" wrapText="1"/>
    </xf>
    <xf numFmtId="0" fontId="8" fillId="0" borderId="30" xfId="4" applyFont="1" applyBorder="1" applyAlignment="1">
      <alignment horizontal="left" vertical="center" wrapText="1"/>
    </xf>
    <xf numFmtId="0" fontId="10" fillId="0" borderId="31" xfId="4" applyFont="1" applyBorder="1" applyAlignment="1">
      <alignment horizontal="justify" vertical="center" wrapText="1"/>
    </xf>
    <xf numFmtId="0" fontId="8" fillId="0" borderId="31" xfId="4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9" fillId="4" borderId="57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0" fontId="8" fillId="0" borderId="58" xfId="5" applyFont="1" applyBorder="1" applyAlignment="1">
      <alignment horizontal="center" vertical="center" wrapText="1"/>
    </xf>
    <xf numFmtId="0" fontId="8" fillId="3" borderId="10" xfId="4" applyFont="1" applyFill="1" applyBorder="1" applyAlignment="1">
      <alignment vertical="center"/>
    </xf>
    <xf numFmtId="0" fontId="8" fillId="3" borderId="11" xfId="4" applyFont="1" applyFill="1" applyBorder="1" applyAlignment="1">
      <alignment horizontal="left" vertical="center" wrapText="1"/>
    </xf>
    <xf numFmtId="0" fontId="8" fillId="3" borderId="11" xfId="4" applyFont="1" applyFill="1" applyBorder="1" applyAlignment="1">
      <alignment horizontal="center" vertical="center"/>
    </xf>
    <xf numFmtId="0" fontId="8" fillId="3" borderId="12" xfId="4" applyFont="1" applyFill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 wrapText="1"/>
    </xf>
    <xf numFmtId="0" fontId="8" fillId="3" borderId="10" xfId="4" applyFont="1" applyFill="1" applyBorder="1" applyAlignment="1">
      <alignment vertical="center" wrapText="1"/>
    </xf>
    <xf numFmtId="0" fontId="8" fillId="3" borderId="7" xfId="4" applyFont="1" applyFill="1" applyBorder="1" applyAlignment="1">
      <alignment horizontal="left" vertical="center" wrapText="1"/>
    </xf>
    <xf numFmtId="0" fontId="8" fillId="3" borderId="8" xfId="4" applyFont="1" applyFill="1" applyBorder="1" applyAlignment="1">
      <alignment horizontal="left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8" fillId="3" borderId="59" xfId="5" applyFont="1" applyFill="1" applyBorder="1" applyAlignment="1">
      <alignment horizontal="center" vertical="center" wrapText="1"/>
    </xf>
    <xf numFmtId="0" fontId="8" fillId="0" borderId="7" xfId="4" applyFont="1" applyBorder="1" applyAlignment="1">
      <alignment horizontal="left" vertical="center" wrapText="1"/>
    </xf>
    <xf numFmtId="0" fontId="8" fillId="0" borderId="8" xfId="4" applyFont="1" applyBorder="1" applyAlignment="1">
      <alignment horizontal="left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59" xfId="5" applyFont="1" applyBorder="1" applyAlignment="1">
      <alignment horizontal="center" vertical="center" wrapText="1"/>
    </xf>
    <xf numFmtId="0" fontId="8" fillId="0" borderId="11" xfId="4" applyFont="1" applyBorder="1" applyAlignment="1">
      <alignment horizontal="left" vertical="center"/>
    </xf>
    <xf numFmtId="0" fontId="8" fillId="3" borderId="30" xfId="4" applyFont="1" applyFill="1" applyBorder="1" applyAlignment="1">
      <alignment horizontal="left" vertical="center" wrapText="1"/>
    </xf>
    <xf numFmtId="0" fontId="8" fillId="3" borderId="31" xfId="4" applyFont="1" applyFill="1" applyBorder="1" applyAlignment="1">
      <alignment horizontal="left" vertical="center" wrapText="1"/>
    </xf>
    <xf numFmtId="0" fontId="8" fillId="3" borderId="31" xfId="4" applyFont="1" applyFill="1" applyBorder="1" applyAlignment="1">
      <alignment horizontal="center" vertical="center" wrapText="1"/>
    </xf>
    <xf numFmtId="0" fontId="8" fillId="3" borderId="60" xfId="5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left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8" fillId="3" borderId="12" xfId="5" applyFont="1" applyFill="1" applyBorder="1" applyAlignment="1">
      <alignment horizontal="center" vertical="center" wrapText="1"/>
    </xf>
    <xf numFmtId="0" fontId="8" fillId="0" borderId="60" xfId="5" applyFont="1" applyBorder="1" applyAlignment="1">
      <alignment horizontal="center" vertical="center" wrapText="1"/>
    </xf>
    <xf numFmtId="0" fontId="8" fillId="3" borderId="58" xfId="5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 wrapText="1"/>
    </xf>
    <xf numFmtId="0" fontId="9" fillId="4" borderId="64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9" fillId="4" borderId="6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6" borderId="6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right" vertical="center" wrapText="1"/>
    </xf>
    <xf numFmtId="0" fontId="2" fillId="6" borderId="4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7" fillId="6" borderId="6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vertical="center" wrapText="1"/>
    </xf>
    <xf numFmtId="0" fontId="9" fillId="4" borderId="6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9" fillId="6" borderId="70" xfId="0" applyFont="1" applyFill="1" applyBorder="1" applyAlignment="1">
      <alignment horizontal="right" vertical="center" wrapText="1"/>
    </xf>
    <xf numFmtId="0" fontId="9" fillId="6" borderId="68" xfId="0" applyFont="1" applyFill="1" applyBorder="1" applyAlignment="1">
      <alignment horizontal="right" vertical="center" wrapText="1"/>
    </xf>
    <xf numFmtId="0" fontId="9" fillId="6" borderId="68" xfId="0" applyFont="1" applyFill="1" applyBorder="1" applyAlignment="1">
      <alignment horizontal="center" vertical="center"/>
    </xf>
    <xf numFmtId="0" fontId="9" fillId="6" borderId="6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right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vertical="center" wrapText="1"/>
    </xf>
    <xf numFmtId="0" fontId="9" fillId="4" borderId="38" xfId="0" applyFont="1" applyFill="1" applyBorder="1" applyAlignment="1">
      <alignment horizontal="center" vertical="center"/>
    </xf>
    <xf numFmtId="0" fontId="14" fillId="6" borderId="67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right" vertical="center"/>
    </xf>
    <xf numFmtId="0" fontId="9" fillId="6" borderId="1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63" xfId="0" applyFont="1" applyBorder="1" applyAlignment="1">
      <alignment horizontal="right" vertical="center"/>
    </xf>
    <xf numFmtId="0" fontId="9" fillId="0" borderId="72" xfId="0" applyFont="1" applyBorder="1" applyAlignment="1">
      <alignment horizontal="right"/>
    </xf>
    <xf numFmtId="0" fontId="17" fillId="0" borderId="17" xfId="0" applyFont="1" applyBorder="1"/>
    <xf numFmtId="0" fontId="8" fillId="0" borderId="10" xfId="7" applyFont="1" applyBorder="1" applyAlignment="1">
      <alignment horizontal="left" vertical="center" wrapText="1"/>
    </xf>
    <xf numFmtId="0" fontId="8" fillId="0" borderId="11" xfId="7" applyFont="1" applyBorder="1" applyAlignment="1">
      <alignment horizontal="left" vertical="center" wrapText="1"/>
    </xf>
    <xf numFmtId="0" fontId="8" fillId="3" borderId="11" xfId="7" applyFont="1" applyFill="1" applyBorder="1" applyAlignment="1">
      <alignment horizontal="center" vertical="center" wrapText="1"/>
    </xf>
    <xf numFmtId="0" fontId="20" fillId="0" borderId="10" xfId="7" applyFont="1" applyBorder="1" applyAlignment="1">
      <alignment vertical="center"/>
    </xf>
    <xf numFmtId="0" fontId="20" fillId="0" borderId="11" xfId="7" applyFont="1" applyBorder="1" applyAlignment="1">
      <alignment vertical="center"/>
    </xf>
    <xf numFmtId="0" fontId="20" fillId="0" borderId="11" xfId="7" applyFont="1" applyBorder="1" applyAlignment="1">
      <alignment horizontal="center" vertical="center"/>
    </xf>
    <xf numFmtId="0" fontId="20" fillId="0" borderId="11" xfId="7" applyFont="1" applyBorder="1" applyAlignment="1">
      <alignment horizontal="left" vertical="center" wrapText="1"/>
    </xf>
    <xf numFmtId="0" fontId="20" fillId="0" borderId="11" xfId="7" applyFont="1" applyBorder="1" applyAlignment="1">
      <alignment horizontal="center" vertical="center" wrapText="1"/>
    </xf>
    <xf numFmtId="0" fontId="20" fillId="3" borderId="10" xfId="7" applyFont="1" applyFill="1" applyBorder="1" applyAlignment="1">
      <alignment vertical="center"/>
    </xf>
    <xf numFmtId="0" fontId="20" fillId="3" borderId="11" xfId="7" applyFont="1" applyFill="1" applyBorder="1" applyAlignment="1">
      <alignment vertical="center"/>
    </xf>
    <xf numFmtId="0" fontId="20" fillId="3" borderId="11" xfId="7" applyFont="1" applyFill="1" applyBorder="1" applyAlignment="1">
      <alignment horizontal="center" vertical="center"/>
    </xf>
    <xf numFmtId="0" fontId="8" fillId="3" borderId="10" xfId="7" applyFont="1" applyFill="1" applyBorder="1" applyAlignment="1">
      <alignment horizontal="left" vertical="center" wrapText="1"/>
    </xf>
    <xf numFmtId="0" fontId="8" fillId="3" borderId="11" xfId="7" applyFont="1" applyFill="1" applyBorder="1" applyAlignment="1">
      <alignment horizontal="left" vertical="center" wrapText="1"/>
    </xf>
    <xf numFmtId="0" fontId="20" fillId="0" borderId="30" xfId="7" applyFont="1" applyBorder="1" applyAlignment="1">
      <alignment vertical="center"/>
    </xf>
    <xf numFmtId="0" fontId="21" fillId="0" borderId="31" xfId="7" applyFont="1" applyBorder="1" applyAlignment="1">
      <alignment horizontal="justify" vertical="center" wrapText="1"/>
    </xf>
    <xf numFmtId="0" fontId="8" fillId="3" borderId="31" xfId="7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wrapText="1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8" fillId="3" borderId="12" xfId="5" applyFont="1" applyFill="1" applyBorder="1" applyAlignment="1">
      <alignment horizontal="center" vertical="center"/>
    </xf>
    <xf numFmtId="0" fontId="20" fillId="0" borderId="12" xfId="7" applyFont="1" applyBorder="1" applyAlignment="1">
      <alignment horizontal="center" vertical="center"/>
    </xf>
    <xf numFmtId="0" fontId="20" fillId="0" borderId="12" xfId="5" applyFont="1" applyBorder="1" applyAlignment="1">
      <alignment horizontal="center" vertical="center"/>
    </xf>
    <xf numFmtId="0" fontId="20" fillId="3" borderId="12" xfId="7" applyFont="1" applyFill="1" applyBorder="1" applyAlignment="1">
      <alignment horizontal="center" vertical="center"/>
    </xf>
    <xf numFmtId="0" fontId="8" fillId="3" borderId="32" xfId="5" applyFont="1" applyFill="1" applyBorder="1" applyAlignment="1">
      <alignment horizontal="center" vertical="center"/>
    </xf>
    <xf numFmtId="0" fontId="22" fillId="0" borderId="10" xfId="4" applyFont="1" applyBorder="1" applyAlignment="1">
      <alignment horizontal="left" vertical="center" wrapText="1"/>
    </xf>
    <xf numFmtId="0" fontId="22" fillId="0" borderId="11" xfId="4" applyFont="1" applyBorder="1" applyAlignment="1">
      <alignment horizontal="left" vertical="center" wrapText="1"/>
    </xf>
    <xf numFmtId="0" fontId="22" fillId="0" borderId="11" xfId="4" applyFont="1" applyBorder="1" applyAlignment="1">
      <alignment horizontal="center" vertical="center" wrapText="1"/>
    </xf>
    <xf numFmtId="0" fontId="22" fillId="0" borderId="12" xfId="5" applyFont="1" applyBorder="1" applyAlignment="1">
      <alignment horizontal="center" vertical="center" wrapText="1"/>
    </xf>
    <xf numFmtId="0" fontId="22" fillId="0" borderId="30" xfId="4" applyFont="1" applyBorder="1" applyAlignment="1">
      <alignment horizontal="left" vertical="center" wrapText="1"/>
    </xf>
    <xf numFmtId="0" fontId="22" fillId="0" borderId="31" xfId="4" applyFont="1" applyBorder="1" applyAlignment="1">
      <alignment horizontal="center" vertical="center" wrapText="1"/>
    </xf>
    <xf numFmtId="0" fontId="22" fillId="0" borderId="32" xfId="5" applyFont="1" applyBorder="1" applyAlignment="1">
      <alignment horizontal="center" vertical="center" wrapText="1"/>
    </xf>
    <xf numFmtId="0" fontId="22" fillId="0" borderId="58" xfId="5" applyFont="1" applyBorder="1" applyAlignment="1">
      <alignment horizontal="center" vertical="center" wrapText="1"/>
    </xf>
    <xf numFmtId="0" fontId="22" fillId="3" borderId="10" xfId="4" applyFont="1" applyFill="1" applyBorder="1" applyAlignment="1">
      <alignment vertical="center"/>
    </xf>
    <xf numFmtId="0" fontId="22" fillId="3" borderId="11" xfId="4" applyFont="1" applyFill="1" applyBorder="1" applyAlignment="1">
      <alignment horizontal="left" vertical="center" wrapText="1"/>
    </xf>
    <xf numFmtId="0" fontId="22" fillId="3" borderId="11" xfId="4" applyFont="1" applyFill="1" applyBorder="1" applyAlignment="1">
      <alignment horizontal="center" vertical="center"/>
    </xf>
    <xf numFmtId="0" fontId="22" fillId="3" borderId="12" xfId="4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75" xfId="4" applyFont="1" applyBorder="1" applyAlignment="1">
      <alignment horizontal="center" vertical="center" wrapText="1"/>
    </xf>
    <xf numFmtId="0" fontId="8" fillId="0" borderId="51" xfId="4" applyFont="1" applyBorder="1" applyAlignment="1">
      <alignment horizontal="center" vertical="center" wrapText="1"/>
    </xf>
    <xf numFmtId="0" fontId="8" fillId="0" borderId="76" xfId="5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0" xfId="9" applyFont="1" applyBorder="1" applyAlignment="1">
      <alignment horizontal="left" vertical="center" wrapText="1"/>
    </xf>
    <xf numFmtId="0" fontId="8" fillId="0" borderId="11" xfId="9" applyFont="1" applyBorder="1" applyAlignment="1">
      <alignment horizontal="left" vertical="center" wrapText="1"/>
    </xf>
    <xf numFmtId="0" fontId="8" fillId="3" borderId="11" xfId="9" applyFont="1" applyFill="1" applyBorder="1" applyAlignment="1">
      <alignment horizontal="center" vertical="center" wrapText="1"/>
    </xf>
    <xf numFmtId="0" fontId="8" fillId="8" borderId="77" xfId="10" applyFont="1" applyFill="1" applyBorder="1" applyAlignment="1">
      <alignment horizontal="center" vertical="center" wrapText="1"/>
    </xf>
    <xf numFmtId="0" fontId="8" fillId="0" borderId="48" xfId="9" applyFont="1" applyBorder="1" applyAlignment="1">
      <alignment horizontal="left" vertical="center" wrapText="1"/>
    </xf>
    <xf numFmtId="0" fontId="22" fillId="0" borderId="10" xfId="9" applyFont="1" applyBorder="1" applyAlignment="1">
      <alignment vertical="center" wrapText="1"/>
    </xf>
    <xf numFmtId="0" fontId="8" fillId="0" borderId="11" xfId="6" applyFont="1" applyBorder="1" applyAlignment="1">
      <alignment horizontal="left" vertical="center" wrapText="1"/>
    </xf>
    <xf numFmtId="0" fontId="8" fillId="0" borderId="30" xfId="9" applyFont="1" applyBorder="1" applyAlignment="1">
      <alignment horizontal="left" vertical="center" wrapText="1"/>
    </xf>
    <xf numFmtId="0" fontId="8" fillId="3" borderId="11" xfId="9" applyFont="1" applyFill="1" applyBorder="1" applyAlignment="1">
      <alignment horizontal="center" vertical="center"/>
    </xf>
    <xf numFmtId="0" fontId="8" fillId="0" borderId="11" xfId="6" applyFont="1" applyBorder="1" applyAlignment="1">
      <alignment horizontal="center" vertical="center" wrapText="1"/>
    </xf>
    <xf numFmtId="0" fontId="8" fillId="0" borderId="7" xfId="9" applyFont="1" applyBorder="1" applyAlignment="1">
      <alignment horizontal="left" vertical="center" wrapText="1"/>
    </xf>
    <xf numFmtId="1" fontId="8" fillId="0" borderId="11" xfId="4" applyNumberFormat="1" applyFont="1" applyBorder="1" applyAlignment="1">
      <alignment horizontal="center" vertical="center" wrapText="1"/>
    </xf>
    <xf numFmtId="1" fontId="8" fillId="0" borderId="12" xfId="5" applyNumberFormat="1" applyFont="1" applyBorder="1" applyAlignment="1">
      <alignment horizontal="center" vertical="center" wrapText="1"/>
    </xf>
    <xf numFmtId="1" fontId="8" fillId="0" borderId="12" xfId="4" applyNumberFormat="1" applyFont="1" applyBorder="1" applyAlignment="1">
      <alignment horizontal="center" vertical="center" wrapText="1"/>
    </xf>
    <xf numFmtId="1" fontId="5" fillId="0" borderId="14" xfId="4" applyNumberFormat="1" applyFont="1" applyBorder="1" applyAlignment="1">
      <alignment horizontal="center" vertical="center" wrapText="1"/>
    </xf>
    <xf numFmtId="1" fontId="5" fillId="0" borderId="15" xfId="4" applyNumberFormat="1" applyFont="1" applyBorder="1" applyAlignment="1">
      <alignment horizontal="center" vertical="center" wrapText="1"/>
    </xf>
    <xf numFmtId="0" fontId="8" fillId="3" borderId="43" xfId="2" applyFont="1" applyFill="1" applyBorder="1" applyAlignment="1">
      <alignment horizontal="left" vertical="center" wrapText="1"/>
    </xf>
    <xf numFmtId="0" fontId="8" fillId="3" borderId="37" xfId="2" applyFont="1" applyFill="1" applyBorder="1" applyAlignment="1">
      <alignment horizontal="left" vertical="center" wrapText="1"/>
    </xf>
    <xf numFmtId="0" fontId="8" fillId="3" borderId="37" xfId="2" applyFont="1" applyFill="1" applyBorder="1" applyAlignment="1">
      <alignment horizontal="center" vertical="center" wrapText="1"/>
    </xf>
    <xf numFmtId="0" fontId="8" fillId="3" borderId="78" xfId="5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left" vertical="center" wrapText="1"/>
    </xf>
    <xf numFmtId="0" fontId="8" fillId="3" borderId="58" xfId="5" applyFont="1" applyFill="1" applyBorder="1" applyAlignment="1">
      <alignment horizontal="center" vertical="center"/>
    </xf>
    <xf numFmtId="0" fontId="8" fillId="3" borderId="62" xfId="2" applyFont="1" applyFill="1" applyBorder="1" applyAlignment="1">
      <alignment horizontal="left" vertical="center" wrapText="1"/>
    </xf>
    <xf numFmtId="0" fontId="8" fillId="3" borderId="41" xfId="2" applyFont="1" applyFill="1" applyBorder="1" applyAlignment="1">
      <alignment horizontal="left" vertical="center" wrapText="1"/>
    </xf>
    <xf numFmtId="0" fontId="8" fillId="3" borderId="41" xfId="2" applyFont="1" applyFill="1" applyBorder="1" applyAlignment="1">
      <alignment horizontal="center" vertical="center" wrapText="1"/>
    </xf>
    <xf numFmtId="0" fontId="8" fillId="3" borderId="79" xfId="5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10" xfId="5" applyFont="1" applyFill="1" applyBorder="1" applyAlignment="1">
      <alignment vertical="center"/>
    </xf>
    <xf numFmtId="0" fontId="8" fillId="3" borderId="7" xfId="2" applyFont="1" applyFill="1" applyBorder="1" applyAlignment="1">
      <alignment horizontal="left" vertical="center" wrapText="1"/>
    </xf>
    <xf numFmtId="0" fontId="8" fillId="3" borderId="59" xfId="5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2" fontId="0" fillId="0" borderId="0" xfId="0" applyNumberFormat="1"/>
    <xf numFmtId="0" fontId="16" fillId="0" borderId="31" xfId="5" applyFont="1" applyBorder="1" applyAlignment="1">
      <alignment horizontal="right" vertical="center"/>
    </xf>
    <xf numFmtId="0" fontId="17" fillId="0" borderId="0" xfId="0" applyFont="1"/>
    <xf numFmtId="0" fontId="8" fillId="0" borderId="31" xfId="4" applyFont="1" applyBorder="1" applyAlignment="1">
      <alignment horizontal="left" vertical="center" wrapText="1"/>
    </xf>
    <xf numFmtId="0" fontId="8" fillId="0" borderId="32" xfId="4" applyFont="1" applyBorder="1" applyAlignment="1">
      <alignment horizontal="center" vertical="center" wrapText="1"/>
    </xf>
    <xf numFmtId="0" fontId="25" fillId="0" borderId="83" xfId="0" applyFont="1" applyBorder="1" applyAlignment="1">
      <alignment horizontal="left"/>
    </xf>
    <xf numFmtId="0" fontId="25" fillId="0" borderId="84" xfId="0" applyFont="1" applyBorder="1" applyAlignment="1">
      <alignment horizontal="left"/>
    </xf>
    <xf numFmtId="0" fontId="8" fillId="8" borderId="58" xfId="10" applyFont="1" applyFill="1" applyBorder="1" applyAlignment="1">
      <alignment horizontal="center" vertical="center" wrapText="1"/>
    </xf>
    <xf numFmtId="0" fontId="8" fillId="3" borderId="12" xfId="9" applyFont="1" applyFill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9" fillId="6" borderId="87" xfId="0" applyFont="1" applyFill="1" applyBorder="1" applyAlignment="1">
      <alignment horizontal="right" vertical="center" wrapText="1"/>
    </xf>
    <xf numFmtId="0" fontId="9" fillId="6" borderId="34" xfId="0" applyFont="1" applyFill="1" applyBorder="1" applyAlignment="1">
      <alignment horizontal="right" vertical="center" wrapText="1"/>
    </xf>
    <xf numFmtId="0" fontId="22" fillId="0" borderId="0" xfId="4" applyFont="1" applyAlignment="1">
      <alignment vertical="center" wrapText="1"/>
    </xf>
    <xf numFmtId="0" fontId="14" fillId="0" borderId="11" xfId="0" applyFont="1" applyBorder="1"/>
    <xf numFmtId="0" fontId="14" fillId="0" borderId="10" xfId="0" applyFont="1" applyBorder="1"/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19" fillId="0" borderId="1" xfId="6" applyFont="1" applyBorder="1" applyAlignment="1">
      <alignment horizontal="center" vertical="center" wrapText="1"/>
    </xf>
    <xf numFmtId="0" fontId="19" fillId="0" borderId="2" xfId="6" applyFont="1" applyBorder="1" applyAlignment="1">
      <alignment horizontal="center" vertical="center" wrapText="1"/>
    </xf>
    <xf numFmtId="0" fontId="19" fillId="0" borderId="3" xfId="6" applyFont="1" applyBorder="1" applyAlignment="1">
      <alignment horizontal="center" vertical="center" wrapText="1"/>
    </xf>
    <xf numFmtId="0" fontId="19" fillId="0" borderId="18" xfId="6" applyFont="1" applyBorder="1" applyAlignment="1">
      <alignment horizontal="center" vertical="center" wrapText="1"/>
    </xf>
    <xf numFmtId="0" fontId="19" fillId="0" borderId="52" xfId="6" applyFont="1" applyBorder="1" applyAlignment="1">
      <alignment horizontal="center" vertical="center" wrapText="1"/>
    </xf>
    <xf numFmtId="0" fontId="19" fillId="0" borderId="53" xfId="6" applyFont="1" applyBorder="1" applyAlignment="1">
      <alignment horizontal="center" vertical="center" wrapText="1"/>
    </xf>
    <xf numFmtId="0" fontId="24" fillId="0" borderId="4" xfId="4" applyFont="1" applyBorder="1" applyAlignment="1">
      <alignment horizontal="left" vertical="center" wrapText="1"/>
    </xf>
    <xf numFmtId="0" fontId="24" fillId="0" borderId="5" xfId="4" applyFont="1" applyBorder="1" applyAlignment="1">
      <alignment horizontal="left" vertical="center" wrapText="1"/>
    </xf>
    <xf numFmtId="0" fontId="24" fillId="0" borderId="6" xfId="4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1" fontId="16" fillId="0" borderId="44" xfId="4" applyNumberFormat="1" applyFont="1" applyBorder="1" applyAlignment="1">
      <alignment horizontal="center" vertical="center" wrapText="1"/>
    </xf>
    <xf numFmtId="1" fontId="16" fillId="0" borderId="45" xfId="4" applyNumberFormat="1" applyFont="1" applyBorder="1" applyAlignment="1">
      <alignment horizontal="center" vertical="center" wrapText="1"/>
    </xf>
    <xf numFmtId="1" fontId="16" fillId="0" borderId="56" xfId="4" applyNumberFormat="1" applyFont="1" applyBorder="1" applyAlignment="1">
      <alignment horizontal="center" vertical="center" wrapText="1"/>
    </xf>
    <xf numFmtId="0" fontId="16" fillId="0" borderId="46" xfId="4" applyFont="1" applyBorder="1" applyAlignment="1">
      <alignment horizontal="center" vertical="center" wrapText="1"/>
    </xf>
    <xf numFmtId="0" fontId="16" fillId="0" borderId="47" xfId="4" applyFont="1" applyBorder="1" applyAlignment="1">
      <alignment horizontal="center" vertical="center" wrapText="1"/>
    </xf>
    <xf numFmtId="0" fontId="16" fillId="0" borderId="55" xfId="4" applyFont="1" applyBorder="1" applyAlignment="1">
      <alignment horizontal="center" vertical="center" wrapText="1"/>
    </xf>
    <xf numFmtId="0" fontId="15" fillId="5" borderId="36" xfId="4" applyFont="1" applyFill="1" applyBorder="1" applyAlignment="1">
      <alignment horizontal="center" vertical="center" textRotation="90"/>
    </xf>
    <xf numFmtId="0" fontId="15" fillId="5" borderId="39" xfId="4" applyFont="1" applyFill="1" applyBorder="1" applyAlignment="1">
      <alignment horizontal="center" vertical="center" textRotation="90"/>
    </xf>
    <xf numFmtId="0" fontId="15" fillId="5" borderId="40" xfId="4" applyFont="1" applyFill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1" fontId="16" fillId="0" borderId="49" xfId="4" applyNumberFormat="1" applyFont="1" applyBorder="1" applyAlignment="1">
      <alignment horizontal="center" vertical="center" wrapText="1"/>
    </xf>
    <xf numFmtId="1" fontId="16" fillId="0" borderId="50" xfId="4" applyNumberFormat="1" applyFont="1" applyBorder="1" applyAlignment="1">
      <alignment horizontal="center" vertical="center" wrapText="1"/>
    </xf>
    <xf numFmtId="1" fontId="16" fillId="0" borderId="54" xfId="4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9" fillId="0" borderId="65" xfId="0" applyNumberFormat="1" applyFont="1" applyBorder="1" applyAlignment="1">
      <alignment horizontal="center" vertical="center" wrapText="1"/>
    </xf>
    <xf numFmtId="1" fontId="9" fillId="0" borderId="66" xfId="0" applyNumberFormat="1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1" fontId="16" fillId="0" borderId="80" xfId="4" applyNumberFormat="1" applyFont="1" applyBorder="1" applyAlignment="1">
      <alignment horizontal="center" vertical="center" wrapText="1"/>
    </xf>
    <xf numFmtId="1" fontId="16" fillId="0" borderId="85" xfId="4" applyNumberFormat="1" applyFont="1" applyBorder="1" applyAlignment="1">
      <alignment horizontal="center" vertical="center" wrapText="1"/>
    </xf>
    <xf numFmtId="1" fontId="16" fillId="0" borderId="86" xfId="4" applyNumberFormat="1" applyFont="1" applyBorder="1" applyAlignment="1">
      <alignment horizontal="center" vertical="center" wrapText="1"/>
    </xf>
    <xf numFmtId="0" fontId="16" fillId="0" borderId="49" xfId="4" applyFont="1" applyBorder="1" applyAlignment="1">
      <alignment horizontal="center" vertical="center" wrapText="1"/>
    </xf>
    <xf numFmtId="0" fontId="16" fillId="0" borderId="50" xfId="4" applyFont="1" applyBorder="1" applyAlignment="1">
      <alignment horizontal="center" vertical="center" wrapText="1"/>
    </xf>
    <xf numFmtId="0" fontId="16" fillId="0" borderId="54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left" vertical="center" wrapText="1"/>
    </xf>
    <xf numFmtId="0" fontId="24" fillId="0" borderId="2" xfId="4" applyFont="1" applyBorder="1" applyAlignment="1">
      <alignment horizontal="left" vertical="center" wrapText="1"/>
    </xf>
    <xf numFmtId="0" fontId="24" fillId="0" borderId="3" xfId="4" applyFont="1" applyBorder="1" applyAlignment="1">
      <alignment horizontal="left" vertical="center" wrapText="1"/>
    </xf>
    <xf numFmtId="0" fontId="24" fillId="0" borderId="18" xfId="4" applyFont="1" applyBorder="1" applyAlignment="1">
      <alignment horizontal="left" vertical="center" wrapText="1"/>
    </xf>
    <xf numFmtId="0" fontId="24" fillId="0" borderId="52" xfId="4" applyFont="1" applyBorder="1" applyAlignment="1">
      <alignment horizontal="left" vertical="center" wrapText="1"/>
    </xf>
    <xf numFmtId="0" fontId="24" fillId="0" borderId="53" xfId="4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0" fontId="24" fillId="0" borderId="3" xfId="4" applyFont="1" applyBorder="1" applyAlignment="1">
      <alignment horizontal="center" vertical="center" wrapText="1"/>
    </xf>
    <xf numFmtId="0" fontId="24" fillId="0" borderId="18" xfId="4" applyFont="1" applyBorder="1" applyAlignment="1">
      <alignment horizontal="center" vertical="center" wrapText="1"/>
    </xf>
    <xf numFmtId="0" fontId="24" fillId="0" borderId="52" xfId="4" applyFont="1" applyBorder="1" applyAlignment="1">
      <alignment horizontal="center" vertical="center" wrapText="1"/>
    </xf>
    <xf numFmtId="0" fontId="24" fillId="0" borderId="53" xfId="4" applyFont="1" applyBorder="1" applyAlignment="1">
      <alignment horizontal="center" vertical="center" wrapText="1"/>
    </xf>
    <xf numFmtId="1" fontId="16" fillId="0" borderId="46" xfId="4" applyNumberFormat="1" applyFont="1" applyBorder="1" applyAlignment="1">
      <alignment horizontal="center" vertical="center" wrapText="1"/>
    </xf>
  </cellXfs>
  <cellStyles count="11">
    <cellStyle name="Normal" xfId="0" builtinId="0"/>
    <cellStyle name="Normal 2" xfId="2" xr:uid="{E0C7D361-4DAF-40C9-9D53-C648FC48D760}"/>
    <cellStyle name="Normal 2 2" xfId="6" xr:uid="{9C480B42-D052-4806-B59C-7B5BE49F2621}"/>
    <cellStyle name="Normal 3" xfId="3" xr:uid="{ED470437-8177-42C9-87FE-65B07BEACD68}"/>
    <cellStyle name="Normal 3 2" xfId="10" xr:uid="{07C31AFD-4A76-4FAC-9012-7A600390C07E}"/>
    <cellStyle name="Normal 4" xfId="4" xr:uid="{59A4CFFD-3504-4F21-A6C5-180A09B6743C}"/>
    <cellStyle name="Normal 4 2" xfId="9" xr:uid="{561E2E8D-B2C6-4923-AB25-CDB4B855763C}"/>
    <cellStyle name="Normal 5" xfId="8" xr:uid="{6E605B44-6EA4-436E-84B7-B800DB019E55}"/>
    <cellStyle name="Normal 6" xfId="7" xr:uid="{08F17A02-5BD5-4067-A295-0829270CD0BB}"/>
    <cellStyle name="Normal_EEE UNDERGRADUATE22062009" xfId="1" xr:uid="{DFC060DE-24D1-4341-8F67-FBA650171FE4}"/>
    <cellStyle name="Normal_SON_AREL_CENG_UNDERGRADUATE_CURRICULUM_ENG_3" xfId="5" xr:uid="{BE3C6205-4FE7-4ADB-90B9-A35A9E27B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2"/>
  <sheetViews>
    <sheetView topLeftCell="A34" zoomScale="60" zoomScaleNormal="60" workbookViewId="0">
      <selection activeCell="A69" sqref="A69"/>
    </sheetView>
  </sheetViews>
  <sheetFormatPr defaultRowHeight="15" x14ac:dyDescent="0.25"/>
  <cols>
    <col min="1" max="1" width="11.140625" customWidth="1"/>
    <col min="2" max="2" width="47" customWidth="1"/>
    <col min="3" max="3" width="4.5703125" customWidth="1"/>
    <col min="4" max="4" width="3.42578125" bestFit="1" customWidth="1"/>
    <col min="5" max="5" width="2.85546875" bestFit="1" customWidth="1"/>
    <col min="6" max="6" width="4.5703125" bestFit="1" customWidth="1"/>
    <col min="7" max="7" width="4.5703125" customWidth="1"/>
    <col min="9" max="9" width="11.5703125" customWidth="1"/>
    <col min="10" max="10" width="51.140625" customWidth="1"/>
    <col min="11" max="11" width="5.140625" customWidth="1"/>
    <col min="12" max="12" width="4.140625" customWidth="1"/>
    <col min="13" max="13" width="2.85546875" bestFit="1" customWidth="1"/>
    <col min="14" max="14" width="4.5703125" bestFit="1" customWidth="1"/>
    <col min="15" max="15" width="7.42578125" customWidth="1"/>
    <col min="17" max="17" width="16.28515625" customWidth="1"/>
    <col min="18" max="18" width="12.28515625" customWidth="1"/>
    <col min="19" max="19" width="46.7109375" customWidth="1"/>
    <col min="20" max="20" width="6.28515625" customWidth="1"/>
    <col min="21" max="21" width="4.5703125" customWidth="1"/>
    <col min="22" max="22" width="5.7109375" customWidth="1"/>
    <col min="23" max="23" width="4.5703125" customWidth="1"/>
    <col min="24" max="24" width="7.42578125" customWidth="1"/>
    <col min="26" max="26" width="16.28515625" customWidth="1"/>
    <col min="27" max="27" width="11.28515625" customWidth="1"/>
    <col min="28" max="28" width="44.7109375" customWidth="1"/>
    <col min="29" max="29" width="6.28515625" customWidth="1"/>
    <col min="30" max="30" width="4.5703125" customWidth="1"/>
    <col min="31" max="31" width="5.7109375" customWidth="1"/>
    <col min="32" max="32" width="4.5703125" customWidth="1"/>
    <col min="33" max="33" width="7.42578125" customWidth="1"/>
  </cols>
  <sheetData>
    <row r="1" spans="1:33" ht="54.6" customHeight="1" thickBot="1" x14ac:dyDescent="0.3">
      <c r="A1" s="294" t="s">
        <v>507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65.45" customHeight="1" thickBot="1" x14ac:dyDescent="0.3">
      <c r="A2" s="297" t="s">
        <v>532</v>
      </c>
      <c r="B2" s="298"/>
      <c r="C2" s="298"/>
      <c r="D2" s="298"/>
      <c r="E2" s="298"/>
      <c r="F2" s="298"/>
      <c r="G2" s="299"/>
      <c r="I2" s="321" t="s">
        <v>543</v>
      </c>
      <c r="J2" s="322"/>
      <c r="K2" s="322"/>
      <c r="L2" s="322"/>
      <c r="M2" s="322"/>
      <c r="N2" s="322"/>
      <c r="O2" s="323"/>
      <c r="Q2" s="321" t="s">
        <v>561</v>
      </c>
      <c r="R2" s="329"/>
      <c r="S2" s="329"/>
      <c r="T2" s="329"/>
      <c r="U2" s="329"/>
      <c r="V2" s="329"/>
      <c r="W2" s="329"/>
      <c r="X2" s="330"/>
      <c r="Z2" s="321" t="s">
        <v>562</v>
      </c>
      <c r="AA2" s="322"/>
      <c r="AB2" s="322"/>
      <c r="AC2" s="322"/>
      <c r="AD2" s="322"/>
      <c r="AE2" s="322"/>
      <c r="AF2" s="322"/>
      <c r="AG2" s="323"/>
    </row>
    <row r="3" spans="1:33" ht="15" customHeight="1" thickBot="1" x14ac:dyDescent="0.3">
      <c r="A3" s="300" t="s">
        <v>515</v>
      </c>
      <c r="B3" s="301"/>
      <c r="C3" s="301"/>
      <c r="D3" s="301"/>
      <c r="E3" s="301"/>
      <c r="F3" s="301"/>
      <c r="G3" s="302"/>
      <c r="I3" s="305" t="s">
        <v>515</v>
      </c>
      <c r="J3" s="306"/>
      <c r="K3" s="306"/>
      <c r="L3" s="306"/>
      <c r="M3" s="306"/>
      <c r="N3" s="306"/>
      <c r="O3" s="307"/>
      <c r="Q3" s="305" t="s">
        <v>515</v>
      </c>
      <c r="R3" s="306"/>
      <c r="S3" s="306"/>
      <c r="T3" s="306"/>
      <c r="U3" s="306"/>
      <c r="V3" s="306"/>
      <c r="W3" s="306"/>
      <c r="X3" s="307"/>
      <c r="Z3" s="305" t="s">
        <v>515</v>
      </c>
      <c r="AA3" s="306"/>
      <c r="AB3" s="306"/>
      <c r="AC3" s="306"/>
      <c r="AD3" s="306"/>
      <c r="AE3" s="306"/>
      <c r="AF3" s="306"/>
      <c r="AG3" s="307"/>
    </row>
    <row r="4" spans="1:33" x14ac:dyDescent="0.25">
      <c r="A4" s="67" t="s">
        <v>523</v>
      </c>
      <c r="B4" s="68" t="s">
        <v>524</v>
      </c>
      <c r="C4" s="69" t="s">
        <v>1</v>
      </c>
      <c r="D4" s="69" t="s">
        <v>2</v>
      </c>
      <c r="E4" s="69" t="s">
        <v>3</v>
      </c>
      <c r="F4" s="69" t="s">
        <v>4</v>
      </c>
      <c r="G4" s="70" t="s">
        <v>525</v>
      </c>
      <c r="I4" s="24" t="s">
        <v>523</v>
      </c>
      <c r="J4" s="25" t="s">
        <v>524</v>
      </c>
      <c r="K4" s="26" t="s">
        <v>1</v>
      </c>
      <c r="L4" s="26" t="s">
        <v>2</v>
      </c>
      <c r="M4" s="26" t="s">
        <v>3</v>
      </c>
      <c r="N4" s="26" t="s">
        <v>4</v>
      </c>
      <c r="O4" s="27" t="s">
        <v>525</v>
      </c>
      <c r="Q4" s="127"/>
      <c r="R4" s="34" t="s">
        <v>523</v>
      </c>
      <c r="S4" s="33" t="s">
        <v>524</v>
      </c>
      <c r="T4" s="34" t="s">
        <v>1</v>
      </c>
      <c r="U4" s="34" t="s">
        <v>2</v>
      </c>
      <c r="V4" s="34" t="s">
        <v>3</v>
      </c>
      <c r="W4" s="34" t="s">
        <v>4</v>
      </c>
      <c r="X4" s="128" t="s">
        <v>525</v>
      </c>
      <c r="Z4" s="127"/>
      <c r="AA4" s="34" t="s">
        <v>523</v>
      </c>
      <c r="AB4" s="33" t="s">
        <v>524</v>
      </c>
      <c r="AC4" s="34" t="s">
        <v>1</v>
      </c>
      <c r="AD4" s="34" t="s">
        <v>2</v>
      </c>
      <c r="AE4" s="34" t="s">
        <v>3</v>
      </c>
      <c r="AF4" s="34" t="s">
        <v>4</v>
      </c>
      <c r="AG4" s="128" t="s">
        <v>525</v>
      </c>
    </row>
    <row r="5" spans="1:33" x14ac:dyDescent="0.25">
      <c r="A5" s="5" t="s">
        <v>5</v>
      </c>
      <c r="B5" s="6" t="s">
        <v>563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0" t="s">
        <v>56</v>
      </c>
      <c r="J5" s="81" t="s">
        <v>57</v>
      </c>
      <c r="K5" s="82">
        <v>3</v>
      </c>
      <c r="L5" s="82">
        <v>0</v>
      </c>
      <c r="M5" s="82">
        <v>0</v>
      </c>
      <c r="N5" s="82">
        <v>3</v>
      </c>
      <c r="O5" s="83">
        <v>4</v>
      </c>
      <c r="Q5" s="129" t="s">
        <v>531</v>
      </c>
      <c r="R5" s="5" t="s">
        <v>11</v>
      </c>
      <c r="S5" s="6" t="s">
        <v>565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29" t="s">
        <v>531</v>
      </c>
      <c r="AA5" s="5" t="s">
        <v>11</v>
      </c>
      <c r="AB5" s="6" t="s">
        <v>565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25">
      <c r="A6" s="9" t="s">
        <v>7</v>
      </c>
      <c r="B6" s="6" t="s">
        <v>564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0" t="s">
        <v>58</v>
      </c>
      <c r="J6" s="84" t="s">
        <v>59</v>
      </c>
      <c r="K6" s="82">
        <v>3</v>
      </c>
      <c r="L6" s="82">
        <v>2</v>
      </c>
      <c r="M6" s="82">
        <v>0</v>
      </c>
      <c r="N6" s="82">
        <v>4</v>
      </c>
      <c r="O6" s="83">
        <v>6</v>
      </c>
      <c r="Q6" s="129" t="s">
        <v>531</v>
      </c>
      <c r="R6" s="5" t="s">
        <v>12</v>
      </c>
      <c r="S6" s="6" t="s">
        <v>566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29" t="s">
        <v>531</v>
      </c>
      <c r="AA6" s="5" t="s">
        <v>12</v>
      </c>
      <c r="AB6" s="6" t="s">
        <v>566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.75" thickBot="1" x14ac:dyDescent="0.3">
      <c r="A7" s="9" t="s">
        <v>8</v>
      </c>
      <c r="B7" s="6" t="s">
        <v>419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0" t="s">
        <v>60</v>
      </c>
      <c r="J7" s="84" t="s">
        <v>61</v>
      </c>
      <c r="K7" s="82">
        <v>3</v>
      </c>
      <c r="L7" s="82">
        <v>0</v>
      </c>
      <c r="M7" s="82">
        <v>2</v>
      </c>
      <c r="N7" s="82">
        <v>4</v>
      </c>
      <c r="O7" s="83">
        <v>6</v>
      </c>
      <c r="Q7" s="140" t="s">
        <v>531</v>
      </c>
      <c r="R7" s="71" t="s">
        <v>13</v>
      </c>
      <c r="S7" s="11" t="s">
        <v>567</v>
      </c>
      <c r="T7" s="54">
        <v>3</v>
      </c>
      <c r="U7" s="54">
        <v>0</v>
      </c>
      <c r="V7" s="54">
        <v>0</v>
      </c>
      <c r="W7" s="54">
        <v>3</v>
      </c>
      <c r="X7" s="72">
        <v>5</v>
      </c>
      <c r="Z7" s="140" t="s">
        <v>531</v>
      </c>
      <c r="AA7" s="71" t="s">
        <v>13</v>
      </c>
      <c r="AB7" s="11" t="s">
        <v>567</v>
      </c>
      <c r="AC7" s="54">
        <v>3</v>
      </c>
      <c r="AD7" s="54">
        <v>0</v>
      </c>
      <c r="AE7" s="54">
        <v>0</v>
      </c>
      <c r="AF7" s="54">
        <v>3</v>
      </c>
      <c r="AG7" s="72">
        <v>5</v>
      </c>
    </row>
    <row r="8" spans="1:33" ht="15.75" thickBot="1" x14ac:dyDescent="0.3">
      <c r="A8" s="9" t="s">
        <v>9</v>
      </c>
      <c r="B8" s="6" t="s">
        <v>239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0" t="s">
        <v>62</v>
      </c>
      <c r="J8" s="81" t="s">
        <v>63</v>
      </c>
      <c r="K8" s="82">
        <v>3</v>
      </c>
      <c r="L8" s="82">
        <v>0</v>
      </c>
      <c r="M8" s="82">
        <v>2</v>
      </c>
      <c r="N8" s="82">
        <v>4</v>
      </c>
      <c r="O8" s="83">
        <v>6</v>
      </c>
      <c r="Q8" s="141"/>
      <c r="R8" s="142"/>
      <c r="S8" s="138" t="s">
        <v>529</v>
      </c>
      <c r="T8" s="143">
        <f>SUM(T5:T7)</f>
        <v>9</v>
      </c>
      <c r="U8" s="143">
        <f>SUM(U5:U7)</f>
        <v>0</v>
      </c>
      <c r="V8" s="143">
        <f>SUM(V5:V7)</f>
        <v>6</v>
      </c>
      <c r="W8" s="143">
        <f>SUM(W5:W7)</f>
        <v>12</v>
      </c>
      <c r="X8" s="144">
        <f>SUM(X5:X7)</f>
        <v>19</v>
      </c>
      <c r="Z8" s="141"/>
      <c r="AA8" s="142"/>
      <c r="AB8" s="138" t="s">
        <v>529</v>
      </c>
      <c r="AC8" s="143">
        <f>SUM(AC5:AC7)</f>
        <v>9</v>
      </c>
      <c r="AD8" s="143">
        <f>SUM(AD5:AD7)</f>
        <v>0</v>
      </c>
      <c r="AE8" s="143">
        <f>SUM(AE5:AE7)</f>
        <v>6</v>
      </c>
      <c r="AF8" s="143">
        <f>SUM(AF5:AF7)</f>
        <v>12</v>
      </c>
      <c r="AG8" s="144">
        <f>SUM(AG5:AG7)</f>
        <v>19</v>
      </c>
    </row>
    <row r="9" spans="1:33" x14ac:dyDescent="0.25">
      <c r="A9" s="5" t="s">
        <v>11</v>
      </c>
      <c r="B9" s="6" t="s">
        <v>565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0" t="s">
        <v>64</v>
      </c>
      <c r="J9" s="81" t="s">
        <v>65</v>
      </c>
      <c r="K9" s="82">
        <v>3</v>
      </c>
      <c r="L9" s="82">
        <v>0</v>
      </c>
      <c r="M9" s="82">
        <v>0</v>
      </c>
      <c r="N9" s="82">
        <v>3</v>
      </c>
      <c r="O9" s="83">
        <v>3</v>
      </c>
      <c r="Q9" s="73"/>
      <c r="X9" s="74"/>
      <c r="Z9" s="73"/>
      <c r="AG9" s="74"/>
    </row>
    <row r="10" spans="1:33" x14ac:dyDescent="0.25">
      <c r="A10" s="5" t="s">
        <v>12</v>
      </c>
      <c r="B10" s="6" t="s">
        <v>566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5" t="s">
        <v>66</v>
      </c>
      <c r="J10" s="86" t="s">
        <v>233</v>
      </c>
      <c r="K10" s="82">
        <v>3</v>
      </c>
      <c r="L10" s="82">
        <v>0</v>
      </c>
      <c r="M10" s="82">
        <v>0</v>
      </c>
      <c r="N10" s="82">
        <v>3</v>
      </c>
      <c r="O10" s="87">
        <v>5</v>
      </c>
      <c r="Q10" s="73"/>
      <c r="X10" s="74"/>
      <c r="Z10" s="73"/>
      <c r="AG10" s="74"/>
    </row>
    <row r="11" spans="1:33" ht="15.75" thickBot="1" x14ac:dyDescent="0.3">
      <c r="A11" s="10" t="s">
        <v>13</v>
      </c>
      <c r="B11" s="11" t="s">
        <v>567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88" t="s">
        <v>68</v>
      </c>
      <c r="J11" s="89" t="s">
        <v>69</v>
      </c>
      <c r="K11" s="90">
        <v>0</v>
      </c>
      <c r="L11" s="90">
        <v>2</v>
      </c>
      <c r="M11" s="90">
        <v>0</v>
      </c>
      <c r="N11" s="90">
        <v>1</v>
      </c>
      <c r="O11" s="91">
        <v>1</v>
      </c>
      <c r="Q11" s="73"/>
      <c r="X11" s="74"/>
      <c r="Z11" s="73"/>
      <c r="AG11" s="74"/>
    </row>
    <row r="12" spans="1:33" ht="15" customHeight="1" thickBot="1" x14ac:dyDescent="0.3">
      <c r="A12" s="303" t="s">
        <v>232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232</v>
      </c>
      <c r="J12" s="311"/>
      <c r="K12" s="92">
        <f>SUM(K5:K11)</f>
        <v>18</v>
      </c>
      <c r="L12" s="92">
        <f>SUM(L5:L11)</f>
        <v>4</v>
      </c>
      <c r="M12" s="92">
        <f>SUM(M5:M11)</f>
        <v>4</v>
      </c>
      <c r="N12" s="92">
        <f>SUM(N5:N11)</f>
        <v>22</v>
      </c>
      <c r="O12" s="93">
        <f>SUM(O5:O11)</f>
        <v>31</v>
      </c>
      <c r="Q12" s="73"/>
      <c r="X12" s="74"/>
      <c r="Z12" s="73"/>
      <c r="AG12" s="74"/>
    </row>
    <row r="13" spans="1:33" ht="15.75" thickBot="1" x14ac:dyDescent="0.3">
      <c r="A13" s="17"/>
      <c r="B13" s="49"/>
      <c r="C13" s="50"/>
      <c r="D13" s="50"/>
      <c r="E13" s="50"/>
      <c r="F13" s="50"/>
      <c r="G13" s="18"/>
      <c r="I13" s="73"/>
      <c r="O13" s="74"/>
      <c r="Q13" s="73"/>
      <c r="X13" s="74"/>
      <c r="Z13" s="73"/>
      <c r="AG13" s="74"/>
    </row>
    <row r="14" spans="1:33" ht="15.75" thickBot="1" x14ac:dyDescent="0.3">
      <c r="A14" s="305" t="s">
        <v>516</v>
      </c>
      <c r="B14" s="306"/>
      <c r="C14" s="306"/>
      <c r="D14" s="306"/>
      <c r="E14" s="306"/>
      <c r="F14" s="306"/>
      <c r="G14" s="307"/>
      <c r="I14" s="305" t="s">
        <v>516</v>
      </c>
      <c r="J14" s="306"/>
      <c r="K14" s="306"/>
      <c r="L14" s="306"/>
      <c r="M14" s="306"/>
      <c r="N14" s="306"/>
      <c r="O14" s="307"/>
      <c r="Q14" s="305" t="s">
        <v>516</v>
      </c>
      <c r="R14" s="306"/>
      <c r="S14" s="306"/>
      <c r="T14" s="306"/>
      <c r="U14" s="306"/>
      <c r="V14" s="306"/>
      <c r="W14" s="306"/>
      <c r="X14" s="307"/>
      <c r="Z14" s="305" t="s">
        <v>516</v>
      </c>
      <c r="AA14" s="306"/>
      <c r="AB14" s="306"/>
      <c r="AC14" s="306"/>
      <c r="AD14" s="306"/>
      <c r="AE14" s="306"/>
      <c r="AF14" s="306"/>
      <c r="AG14" s="307"/>
    </row>
    <row r="15" spans="1:33" x14ac:dyDescent="0.25">
      <c r="A15" s="1" t="s">
        <v>523</v>
      </c>
      <c r="B15" s="2" t="s">
        <v>524</v>
      </c>
      <c r="C15" s="3" t="s">
        <v>1</v>
      </c>
      <c r="D15" s="3" t="s">
        <v>2</v>
      </c>
      <c r="E15" s="3" t="s">
        <v>3</v>
      </c>
      <c r="F15" s="3" t="s">
        <v>4</v>
      </c>
      <c r="G15" s="4" t="s">
        <v>525</v>
      </c>
      <c r="I15" s="94" t="s">
        <v>523</v>
      </c>
      <c r="J15" s="95" t="s">
        <v>524</v>
      </c>
      <c r="K15" s="96" t="s">
        <v>1</v>
      </c>
      <c r="L15" s="96" t="s">
        <v>2</v>
      </c>
      <c r="M15" s="96" t="s">
        <v>3</v>
      </c>
      <c r="N15" s="96" t="s">
        <v>4</v>
      </c>
      <c r="O15" s="97" t="s">
        <v>525</v>
      </c>
      <c r="Q15" s="130"/>
      <c r="R15" s="131" t="s">
        <v>523</v>
      </c>
      <c r="S15" s="132" t="s">
        <v>524</v>
      </c>
      <c r="T15" s="133" t="s">
        <v>1</v>
      </c>
      <c r="U15" s="133" t="s">
        <v>2</v>
      </c>
      <c r="V15" s="133" t="s">
        <v>3</v>
      </c>
      <c r="W15" s="133" t="s">
        <v>4</v>
      </c>
      <c r="X15" s="134" t="s">
        <v>525</v>
      </c>
      <c r="Z15" s="130"/>
      <c r="AA15" s="131" t="s">
        <v>523</v>
      </c>
      <c r="AB15" s="132" t="s">
        <v>524</v>
      </c>
      <c r="AC15" s="133" t="s">
        <v>1</v>
      </c>
      <c r="AD15" s="133" t="s">
        <v>2</v>
      </c>
      <c r="AE15" s="133" t="s">
        <v>3</v>
      </c>
      <c r="AF15" s="133" t="s">
        <v>4</v>
      </c>
      <c r="AG15" s="134" t="s">
        <v>525</v>
      </c>
    </row>
    <row r="16" spans="1:33" x14ac:dyDescent="0.25">
      <c r="A16" s="10" t="s">
        <v>14</v>
      </c>
      <c r="B16" s="11" t="s">
        <v>568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80" t="s">
        <v>70</v>
      </c>
      <c r="J16" s="84" t="s">
        <v>71</v>
      </c>
      <c r="K16" s="82">
        <v>2</v>
      </c>
      <c r="L16" s="82">
        <v>0</v>
      </c>
      <c r="M16" s="82">
        <v>2</v>
      </c>
      <c r="N16" s="82">
        <v>3</v>
      </c>
      <c r="O16" s="83">
        <v>4</v>
      </c>
      <c r="Q16" s="129" t="s">
        <v>531</v>
      </c>
      <c r="R16" s="10" t="s">
        <v>20</v>
      </c>
      <c r="S16" s="11" t="s">
        <v>569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29" t="s">
        <v>531</v>
      </c>
      <c r="AA16" s="10" t="s">
        <v>20</v>
      </c>
      <c r="AB16" s="11" t="s">
        <v>569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25">
      <c r="A17" s="10" t="s">
        <v>15</v>
      </c>
      <c r="B17" s="11" t="s">
        <v>101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80" t="s">
        <v>72</v>
      </c>
      <c r="J17" s="84" t="s">
        <v>234</v>
      </c>
      <c r="K17" s="82">
        <v>3</v>
      </c>
      <c r="L17" s="82">
        <v>0</v>
      </c>
      <c r="M17" s="82">
        <v>0</v>
      </c>
      <c r="N17" s="82">
        <v>3</v>
      </c>
      <c r="O17" s="83">
        <v>4</v>
      </c>
      <c r="Q17" s="129" t="s">
        <v>531</v>
      </c>
      <c r="R17" s="10" t="s">
        <v>21</v>
      </c>
      <c r="S17" s="11" t="s">
        <v>570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29" t="s">
        <v>531</v>
      </c>
      <c r="AA17" s="10" t="s">
        <v>21</v>
      </c>
      <c r="AB17" s="11" t="s">
        <v>570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25">
      <c r="A18" s="10" t="s">
        <v>17</v>
      </c>
      <c r="B18" s="11" t="s">
        <v>267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80" t="s">
        <v>73</v>
      </c>
      <c r="J18" s="84" t="s">
        <v>74</v>
      </c>
      <c r="K18" s="82">
        <v>3</v>
      </c>
      <c r="L18" s="82">
        <v>2</v>
      </c>
      <c r="M18" s="82">
        <v>0</v>
      </c>
      <c r="N18" s="82">
        <v>4</v>
      </c>
      <c r="O18" s="83">
        <v>6</v>
      </c>
      <c r="Q18" s="129" t="s">
        <v>531</v>
      </c>
      <c r="R18" s="10" t="s">
        <v>22</v>
      </c>
      <c r="S18" s="11" t="s">
        <v>571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29" t="s">
        <v>531</v>
      </c>
      <c r="AA18" s="10" t="s">
        <v>22</v>
      </c>
      <c r="AB18" s="11" t="s">
        <v>571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26.25" thickBot="1" x14ac:dyDescent="0.3">
      <c r="A19" s="10" t="s">
        <v>18</v>
      </c>
      <c r="B19" s="11" t="s">
        <v>80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80" t="s">
        <v>75</v>
      </c>
      <c r="J19" s="84" t="s">
        <v>76</v>
      </c>
      <c r="K19" s="82">
        <v>2</v>
      </c>
      <c r="L19" s="82">
        <v>0</v>
      </c>
      <c r="M19" s="82">
        <v>2</v>
      </c>
      <c r="N19" s="82">
        <v>3</v>
      </c>
      <c r="O19" s="83">
        <v>5</v>
      </c>
      <c r="Q19" s="135" t="s">
        <v>531</v>
      </c>
      <c r="R19" s="71" t="s">
        <v>23</v>
      </c>
      <c r="S19" s="53" t="s">
        <v>572</v>
      </c>
      <c r="T19" s="54">
        <v>2</v>
      </c>
      <c r="U19" s="54">
        <v>2</v>
      </c>
      <c r="V19" s="54">
        <v>0</v>
      </c>
      <c r="W19" s="54">
        <v>3</v>
      </c>
      <c r="X19" s="72">
        <v>4</v>
      </c>
      <c r="Z19" s="135" t="s">
        <v>531</v>
      </c>
      <c r="AA19" s="71" t="s">
        <v>23</v>
      </c>
      <c r="AB19" s="53" t="s">
        <v>572</v>
      </c>
      <c r="AC19" s="54">
        <v>2</v>
      </c>
      <c r="AD19" s="54">
        <v>2</v>
      </c>
      <c r="AE19" s="54">
        <v>0</v>
      </c>
      <c r="AF19" s="54">
        <v>3</v>
      </c>
      <c r="AG19" s="72">
        <v>4</v>
      </c>
    </row>
    <row r="20" spans="1:33" ht="15.75" thickBot="1" x14ac:dyDescent="0.3">
      <c r="A20" s="10" t="s">
        <v>20</v>
      </c>
      <c r="B20" s="11" t="s">
        <v>569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80" t="s">
        <v>77</v>
      </c>
      <c r="J20" s="84" t="s">
        <v>78</v>
      </c>
      <c r="K20" s="82">
        <v>3</v>
      </c>
      <c r="L20" s="82">
        <v>0</v>
      </c>
      <c r="M20" s="82">
        <v>2</v>
      </c>
      <c r="N20" s="82">
        <v>4</v>
      </c>
      <c r="O20" s="83">
        <v>6</v>
      </c>
      <c r="Q20" s="136"/>
      <c r="R20" s="137"/>
      <c r="S20" s="138" t="s">
        <v>529</v>
      </c>
      <c r="T20" s="136">
        <f>SUM(T16:T19)</f>
        <v>11</v>
      </c>
      <c r="U20" s="136">
        <f>SUM(U16:U19)</f>
        <v>2</v>
      </c>
      <c r="V20" s="136">
        <f>SUM(V16:V19)</f>
        <v>2</v>
      </c>
      <c r="W20" s="136">
        <f>SUM(W16:W19)</f>
        <v>13</v>
      </c>
      <c r="X20" s="139">
        <f>SUM(X16:X19)</f>
        <v>20</v>
      </c>
      <c r="Z20" s="136"/>
      <c r="AA20" s="137"/>
      <c r="AB20" s="138" t="s">
        <v>529</v>
      </c>
      <c r="AC20" s="136">
        <f>SUM(AC16:AC19)</f>
        <v>11</v>
      </c>
      <c r="AD20" s="136">
        <f>SUM(AD16:AD19)</f>
        <v>2</v>
      </c>
      <c r="AE20" s="136">
        <f>SUM(AE16:AE19)</f>
        <v>2</v>
      </c>
      <c r="AF20" s="136">
        <f>SUM(AF16:AF19)</f>
        <v>13</v>
      </c>
      <c r="AG20" s="139">
        <f>SUM(AG16:AG19)</f>
        <v>20</v>
      </c>
    </row>
    <row r="21" spans="1:33" x14ac:dyDescent="0.25">
      <c r="A21" s="10" t="s">
        <v>21</v>
      </c>
      <c r="B21" s="11" t="s">
        <v>570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80" t="s">
        <v>79</v>
      </c>
      <c r="J21" s="81" t="s">
        <v>80</v>
      </c>
      <c r="K21" s="82">
        <v>3</v>
      </c>
      <c r="L21" s="82">
        <v>0</v>
      </c>
      <c r="M21" s="82">
        <v>0</v>
      </c>
      <c r="N21" s="82">
        <v>3</v>
      </c>
      <c r="O21" s="83">
        <v>3</v>
      </c>
      <c r="Q21" s="73"/>
      <c r="X21" s="74"/>
      <c r="Z21" s="73"/>
      <c r="AG21" s="74"/>
    </row>
    <row r="22" spans="1:33" x14ac:dyDescent="0.25">
      <c r="A22" s="10" t="s">
        <v>22</v>
      </c>
      <c r="B22" s="11" t="s">
        <v>571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80" t="s">
        <v>81</v>
      </c>
      <c r="J22" s="81" t="s">
        <v>82</v>
      </c>
      <c r="K22" s="82">
        <v>0</v>
      </c>
      <c r="L22" s="82">
        <v>2</v>
      </c>
      <c r="M22" s="82">
        <v>0</v>
      </c>
      <c r="N22" s="82">
        <v>1</v>
      </c>
      <c r="O22" s="83">
        <v>1</v>
      </c>
      <c r="Q22" s="73"/>
      <c r="X22" s="74"/>
      <c r="Z22" s="73"/>
      <c r="AG22" s="74"/>
    </row>
    <row r="23" spans="1:33" ht="26.25" thickBot="1" x14ac:dyDescent="0.3">
      <c r="A23" s="71" t="s">
        <v>23</v>
      </c>
      <c r="B23" s="53" t="s">
        <v>572</v>
      </c>
      <c r="C23" s="54">
        <v>2</v>
      </c>
      <c r="D23" s="54">
        <v>2</v>
      </c>
      <c r="E23" s="54">
        <v>0</v>
      </c>
      <c r="F23" s="54">
        <v>3</v>
      </c>
      <c r="G23" s="72">
        <v>4</v>
      </c>
      <c r="I23" s="31" t="s">
        <v>232</v>
      </c>
      <c r="J23" s="204"/>
      <c r="K23" s="98">
        <v>16</v>
      </c>
      <c r="L23" s="98">
        <v>4</v>
      </c>
      <c r="M23" s="98">
        <v>6</v>
      </c>
      <c r="N23" s="98">
        <v>21</v>
      </c>
      <c r="O23" s="99">
        <v>29</v>
      </c>
      <c r="Q23" s="73"/>
      <c r="X23" s="74"/>
      <c r="Z23" s="73"/>
      <c r="AG23" s="74"/>
    </row>
    <row r="24" spans="1:33" ht="15.75" thickBot="1" x14ac:dyDescent="0.3">
      <c r="A24" s="308" t="s">
        <v>232</v>
      </c>
      <c r="B24" s="309"/>
      <c r="C24" s="55">
        <f>SUM(C16:C23)</f>
        <v>18</v>
      </c>
      <c r="D24" s="55">
        <f>SUM(D16:D23)</f>
        <v>4</v>
      </c>
      <c r="E24" s="55">
        <f>SUM(E16:E23)</f>
        <v>2</v>
      </c>
      <c r="F24" s="55">
        <f>SUM(F16:F23)</f>
        <v>21</v>
      </c>
      <c r="G24" s="56">
        <f>SUM(G16:G23)</f>
        <v>30</v>
      </c>
      <c r="I24" s="73"/>
      <c r="O24" s="74"/>
      <c r="Q24" s="73"/>
      <c r="X24" s="74"/>
      <c r="Z24" s="73"/>
      <c r="AG24" s="74"/>
    </row>
    <row r="25" spans="1:33" ht="15.75" thickBot="1" x14ac:dyDescent="0.3">
      <c r="A25" s="73"/>
      <c r="G25" s="74"/>
      <c r="I25" s="73"/>
      <c r="O25" s="74"/>
      <c r="Q25" s="73"/>
      <c r="X25" s="74"/>
      <c r="Z25" s="73"/>
      <c r="AG25" s="74"/>
    </row>
    <row r="26" spans="1:33" ht="15.75" thickBot="1" x14ac:dyDescent="0.3">
      <c r="A26" s="305" t="s">
        <v>517</v>
      </c>
      <c r="B26" s="306"/>
      <c r="C26" s="306"/>
      <c r="D26" s="306"/>
      <c r="E26" s="306"/>
      <c r="F26" s="306"/>
      <c r="G26" s="307"/>
      <c r="I26" s="305" t="s">
        <v>517</v>
      </c>
      <c r="J26" s="306"/>
      <c r="K26" s="306"/>
      <c r="L26" s="306"/>
      <c r="M26" s="306"/>
      <c r="N26" s="306"/>
      <c r="O26" s="307"/>
      <c r="Q26" s="305" t="s">
        <v>517</v>
      </c>
      <c r="R26" s="306"/>
      <c r="S26" s="306"/>
      <c r="T26" s="306"/>
      <c r="U26" s="306"/>
      <c r="V26" s="306"/>
      <c r="W26" s="306"/>
      <c r="X26" s="307"/>
      <c r="Z26" s="305" t="s">
        <v>517</v>
      </c>
      <c r="AA26" s="306"/>
      <c r="AB26" s="306"/>
      <c r="AC26" s="306"/>
      <c r="AD26" s="306"/>
      <c r="AE26" s="306"/>
      <c r="AF26" s="306"/>
      <c r="AG26" s="307"/>
    </row>
    <row r="27" spans="1:33" x14ac:dyDescent="0.25">
      <c r="A27" s="1" t="s">
        <v>523</v>
      </c>
      <c r="B27" s="2" t="s">
        <v>524</v>
      </c>
      <c r="C27" s="3" t="s">
        <v>1</v>
      </c>
      <c r="D27" s="3" t="s">
        <v>2</v>
      </c>
      <c r="E27" s="3" t="s">
        <v>3</v>
      </c>
      <c r="F27" s="3" t="s">
        <v>4</v>
      </c>
      <c r="G27" s="4" t="s">
        <v>525</v>
      </c>
      <c r="I27" s="24" t="s">
        <v>523</v>
      </c>
      <c r="J27" s="25" t="s">
        <v>524</v>
      </c>
      <c r="K27" s="26" t="s">
        <v>1</v>
      </c>
      <c r="L27" s="26" t="s">
        <v>2</v>
      </c>
      <c r="M27" s="26" t="s">
        <v>3</v>
      </c>
      <c r="N27" s="26" t="s">
        <v>4</v>
      </c>
      <c r="O27" s="27" t="s">
        <v>525</v>
      </c>
      <c r="Q27" s="145"/>
      <c r="R27" s="146" t="s">
        <v>523</v>
      </c>
      <c r="S27" s="147" t="s">
        <v>524</v>
      </c>
      <c r="T27" s="133" t="s">
        <v>1</v>
      </c>
      <c r="U27" s="133" t="s">
        <v>2</v>
      </c>
      <c r="V27" s="133" t="s">
        <v>3</v>
      </c>
      <c r="W27" s="148" t="s">
        <v>4</v>
      </c>
      <c r="X27" s="149" t="s">
        <v>525</v>
      </c>
      <c r="Z27" s="145"/>
      <c r="AA27" s="146" t="s">
        <v>523</v>
      </c>
      <c r="AB27" s="147" t="s">
        <v>524</v>
      </c>
      <c r="AC27" s="133" t="s">
        <v>1</v>
      </c>
      <c r="AD27" s="133" t="s">
        <v>2</v>
      </c>
      <c r="AE27" s="133" t="s">
        <v>3</v>
      </c>
      <c r="AF27" s="148" t="s">
        <v>4</v>
      </c>
      <c r="AG27" s="149" t="s">
        <v>525</v>
      </c>
    </row>
    <row r="28" spans="1:33" x14ac:dyDescent="0.25">
      <c r="A28" s="19" t="s">
        <v>24</v>
      </c>
      <c r="B28" s="20" t="s">
        <v>573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80" t="s">
        <v>83</v>
      </c>
      <c r="J28" s="84" t="s">
        <v>84</v>
      </c>
      <c r="K28" s="82">
        <v>2</v>
      </c>
      <c r="L28" s="82">
        <v>0</v>
      </c>
      <c r="M28" s="82">
        <v>2</v>
      </c>
      <c r="N28" s="82">
        <v>3</v>
      </c>
      <c r="O28" s="83">
        <v>5</v>
      </c>
      <c r="Q28" s="129" t="s">
        <v>531</v>
      </c>
      <c r="R28" s="19" t="s">
        <v>24</v>
      </c>
      <c r="S28" s="20" t="s">
        <v>573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29" t="s">
        <v>531</v>
      </c>
      <c r="AA28" s="19" t="s">
        <v>24</v>
      </c>
      <c r="AB28" s="20" t="s">
        <v>573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25">
      <c r="A29" s="23" t="s">
        <v>25</v>
      </c>
      <c r="B29" s="20" t="s">
        <v>574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88" t="s">
        <v>85</v>
      </c>
      <c r="J29" s="100" t="s">
        <v>86</v>
      </c>
      <c r="K29" s="90">
        <v>2</v>
      </c>
      <c r="L29" s="90">
        <v>2</v>
      </c>
      <c r="M29" s="90">
        <v>0</v>
      </c>
      <c r="N29" s="90">
        <v>3</v>
      </c>
      <c r="O29" s="91">
        <v>5</v>
      </c>
      <c r="Q29" s="129" t="s">
        <v>531</v>
      </c>
      <c r="R29" s="23" t="s">
        <v>25</v>
      </c>
      <c r="S29" s="20" t="s">
        <v>574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29" t="s">
        <v>531</v>
      </c>
      <c r="AA29" s="23" t="s">
        <v>25</v>
      </c>
      <c r="AB29" s="20" t="s">
        <v>574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25">
      <c r="A30" s="19" t="s">
        <v>26</v>
      </c>
      <c r="B30" s="20" t="s">
        <v>575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80" t="s">
        <v>87</v>
      </c>
      <c r="J30" s="84" t="s">
        <v>88</v>
      </c>
      <c r="K30" s="82">
        <v>3</v>
      </c>
      <c r="L30" s="82">
        <v>0</v>
      </c>
      <c r="M30" s="82">
        <v>2</v>
      </c>
      <c r="N30" s="82">
        <v>4</v>
      </c>
      <c r="O30" s="101">
        <v>6</v>
      </c>
      <c r="Q30" s="129" t="s">
        <v>531</v>
      </c>
      <c r="R30" s="19" t="s">
        <v>26</v>
      </c>
      <c r="S30" s="20" t="s">
        <v>575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29" t="s">
        <v>531</v>
      </c>
      <c r="AA30" s="19" t="s">
        <v>26</v>
      </c>
      <c r="AB30" s="20" t="s">
        <v>575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25">
      <c r="A31" s="19" t="s">
        <v>27</v>
      </c>
      <c r="B31" s="20" t="s">
        <v>576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80" t="s">
        <v>89</v>
      </c>
      <c r="J31" s="84" t="s">
        <v>90</v>
      </c>
      <c r="K31" s="82">
        <v>2</v>
      </c>
      <c r="L31" s="82">
        <v>2</v>
      </c>
      <c r="M31" s="82">
        <v>0</v>
      </c>
      <c r="N31" s="82">
        <v>3</v>
      </c>
      <c r="O31" s="83">
        <v>5</v>
      </c>
      <c r="Q31" s="129" t="s">
        <v>531</v>
      </c>
      <c r="R31" s="19" t="s">
        <v>27</v>
      </c>
      <c r="S31" s="20" t="s">
        <v>576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29" t="s">
        <v>531</v>
      </c>
      <c r="AA31" s="19" t="s">
        <v>27</v>
      </c>
      <c r="AB31" s="20" t="s">
        <v>576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.75" thickBot="1" x14ac:dyDescent="0.3">
      <c r="A32" s="19" t="s">
        <v>27</v>
      </c>
      <c r="B32" s="20" t="s">
        <v>577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102" t="s">
        <v>164</v>
      </c>
      <c r="J32" s="103" t="s">
        <v>91</v>
      </c>
      <c r="K32" s="104">
        <v>2</v>
      </c>
      <c r="L32" s="104">
        <v>0</v>
      </c>
      <c r="M32" s="104">
        <v>0</v>
      </c>
      <c r="N32" s="104">
        <v>2</v>
      </c>
      <c r="O32" s="105">
        <v>3</v>
      </c>
      <c r="Q32" s="129" t="s">
        <v>531</v>
      </c>
      <c r="R32" s="19" t="s">
        <v>27</v>
      </c>
      <c r="S32" s="20" t="s">
        <v>577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29" t="s">
        <v>531</v>
      </c>
      <c r="AA32" s="19" t="s">
        <v>27</v>
      </c>
      <c r="AB32" s="20" t="s">
        <v>577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.75" thickBot="1" x14ac:dyDescent="0.3">
      <c r="A33" s="57" t="s">
        <v>28</v>
      </c>
      <c r="B33" s="58" t="s">
        <v>67</v>
      </c>
      <c r="C33" s="59">
        <v>3</v>
      </c>
      <c r="D33" s="59">
        <v>0</v>
      </c>
      <c r="E33" s="59">
        <v>0</v>
      </c>
      <c r="F33" s="59">
        <v>3</v>
      </c>
      <c r="G33" s="60">
        <v>5</v>
      </c>
      <c r="I33" s="80" t="s">
        <v>7</v>
      </c>
      <c r="J33" s="84" t="s">
        <v>92</v>
      </c>
      <c r="K33" s="82">
        <v>2</v>
      </c>
      <c r="L33" s="82">
        <v>0</v>
      </c>
      <c r="M33" s="82">
        <v>0</v>
      </c>
      <c r="N33" s="82">
        <v>2</v>
      </c>
      <c r="O33" s="83">
        <v>3</v>
      </c>
      <c r="Q33" s="141"/>
      <c r="R33" s="150"/>
      <c r="S33" s="138" t="s">
        <v>529</v>
      </c>
      <c r="T33" s="137">
        <f>SUM(T28:T32)</f>
        <v>12</v>
      </c>
      <c r="U33" s="137">
        <f>SUM(U28:U32)</f>
        <v>0</v>
      </c>
      <c r="V33" s="137">
        <f>SUM(V28:V32)</f>
        <v>8</v>
      </c>
      <c r="W33" s="137">
        <f>SUM(W28:W32)</f>
        <v>16</v>
      </c>
      <c r="X33" s="151">
        <f>SUM(X28:X32)</f>
        <v>25</v>
      </c>
      <c r="Z33" s="141"/>
      <c r="AA33" s="150"/>
      <c r="AB33" s="138" t="s">
        <v>529</v>
      </c>
      <c r="AC33" s="137">
        <f>SUM(AC28:AC32)</f>
        <v>12</v>
      </c>
      <c r="AD33" s="137">
        <f>SUM(AD28:AD32)</f>
        <v>0</v>
      </c>
      <c r="AE33" s="137">
        <f>SUM(AE28:AE32)</f>
        <v>8</v>
      </c>
      <c r="AF33" s="137">
        <f>SUM(AF28:AF32)</f>
        <v>16</v>
      </c>
      <c r="AG33" s="151">
        <f>SUM(AG28:AG32)</f>
        <v>25</v>
      </c>
    </row>
    <row r="34" spans="1:33" ht="15.75" thickBot="1" x14ac:dyDescent="0.3">
      <c r="A34" s="310" t="s">
        <v>232</v>
      </c>
      <c r="B34" s="311"/>
      <c r="C34" s="61">
        <f>SUM(C28:C33)</f>
        <v>15</v>
      </c>
      <c r="D34" s="61">
        <f>SUM(D28:D33)</f>
        <v>0</v>
      </c>
      <c r="E34" s="61">
        <f>SUM(E28:E33)</f>
        <v>8</v>
      </c>
      <c r="F34" s="61">
        <f>SUM(F28:F33)</f>
        <v>19</v>
      </c>
      <c r="G34" s="62">
        <f>SUM(G28:G33)</f>
        <v>30</v>
      </c>
      <c r="I34" s="80" t="s">
        <v>5</v>
      </c>
      <c r="J34" s="84" t="s">
        <v>235</v>
      </c>
      <c r="K34" s="82">
        <v>2</v>
      </c>
      <c r="L34" s="82">
        <v>0</v>
      </c>
      <c r="M34" s="82">
        <v>0</v>
      </c>
      <c r="N34" s="82">
        <v>2</v>
      </c>
      <c r="O34" s="83">
        <v>3</v>
      </c>
      <c r="Q34" s="73"/>
      <c r="X34" s="74"/>
      <c r="Z34" s="73"/>
      <c r="AG34" s="74"/>
    </row>
    <row r="35" spans="1:33" ht="15.75" thickBot="1" x14ac:dyDescent="0.3">
      <c r="A35" s="17"/>
      <c r="B35" s="49"/>
      <c r="C35" s="50"/>
      <c r="D35" s="50"/>
      <c r="E35" s="50"/>
      <c r="F35" s="50"/>
      <c r="G35" s="18"/>
      <c r="I35" s="324" t="s">
        <v>232</v>
      </c>
      <c r="J35" s="325"/>
      <c r="K35" s="106">
        <f>SUM(K28:K34)</f>
        <v>15</v>
      </c>
      <c r="L35" s="106">
        <f t="shared" ref="L35:O35" si="0">SUM(L28:L34)</f>
        <v>4</v>
      </c>
      <c r="M35" s="106">
        <f t="shared" si="0"/>
        <v>4</v>
      </c>
      <c r="N35" s="106">
        <f t="shared" si="0"/>
        <v>19</v>
      </c>
      <c r="O35" s="107">
        <f t="shared" si="0"/>
        <v>30</v>
      </c>
      <c r="Q35" s="73"/>
      <c r="X35" s="74"/>
      <c r="Z35" s="73"/>
      <c r="AG35" s="74"/>
    </row>
    <row r="36" spans="1:33" ht="15.75" thickBot="1" x14ac:dyDescent="0.3">
      <c r="A36" s="305" t="s">
        <v>518</v>
      </c>
      <c r="B36" s="306"/>
      <c r="C36" s="306"/>
      <c r="D36" s="306"/>
      <c r="E36" s="306"/>
      <c r="F36" s="306"/>
      <c r="G36" s="307"/>
      <c r="I36" s="305" t="s">
        <v>518</v>
      </c>
      <c r="J36" s="306"/>
      <c r="K36" s="306"/>
      <c r="L36" s="306"/>
      <c r="M36" s="306"/>
      <c r="N36" s="306"/>
      <c r="O36" s="307"/>
      <c r="Q36" s="73"/>
      <c r="X36" s="74"/>
      <c r="Z36" s="73"/>
      <c r="AG36" s="74"/>
    </row>
    <row r="37" spans="1:33" ht="15.75" thickBot="1" x14ac:dyDescent="0.3">
      <c r="A37" s="24" t="s">
        <v>523</v>
      </c>
      <c r="B37" s="25" t="s">
        <v>524</v>
      </c>
      <c r="C37" s="26" t="s">
        <v>1</v>
      </c>
      <c r="D37" s="26" t="s">
        <v>2</v>
      </c>
      <c r="E37" s="26" t="s">
        <v>3</v>
      </c>
      <c r="F37" s="26" t="s">
        <v>4</v>
      </c>
      <c r="G37" s="27" t="s">
        <v>525</v>
      </c>
      <c r="I37" s="24" t="s">
        <v>523</v>
      </c>
      <c r="J37" s="25" t="s">
        <v>524</v>
      </c>
      <c r="K37" s="26" t="s">
        <v>1</v>
      </c>
      <c r="L37" s="26" t="s">
        <v>2</v>
      </c>
      <c r="M37" s="26" t="s">
        <v>3</v>
      </c>
      <c r="N37" s="26" t="s">
        <v>4</v>
      </c>
      <c r="O37" s="27" t="s">
        <v>525</v>
      </c>
      <c r="Q37" s="305" t="s">
        <v>518</v>
      </c>
      <c r="R37" s="306"/>
      <c r="S37" s="306"/>
      <c r="T37" s="306"/>
      <c r="U37" s="306"/>
      <c r="V37" s="306"/>
      <c r="W37" s="306"/>
      <c r="X37" s="307"/>
      <c r="Z37" s="305" t="s">
        <v>518</v>
      </c>
      <c r="AA37" s="306"/>
      <c r="AB37" s="306"/>
      <c r="AC37" s="306"/>
      <c r="AD37" s="306"/>
      <c r="AE37" s="306"/>
      <c r="AF37" s="306"/>
      <c r="AG37" s="307"/>
    </row>
    <row r="38" spans="1:33" x14ac:dyDescent="0.25">
      <c r="A38" s="19" t="s">
        <v>30</v>
      </c>
      <c r="B38" s="20" t="s">
        <v>578</v>
      </c>
      <c r="C38" s="21">
        <v>3</v>
      </c>
      <c r="D38" s="21">
        <v>0</v>
      </c>
      <c r="E38" s="21">
        <v>2</v>
      </c>
      <c r="F38" s="21">
        <v>4</v>
      </c>
      <c r="G38" s="22">
        <v>5</v>
      </c>
      <c r="I38" s="80" t="s">
        <v>93</v>
      </c>
      <c r="J38" s="84" t="s">
        <v>94</v>
      </c>
      <c r="K38" s="82">
        <v>3</v>
      </c>
      <c r="L38" s="82">
        <v>0</v>
      </c>
      <c r="M38" s="82">
        <v>2</v>
      </c>
      <c r="N38" s="82">
        <v>4</v>
      </c>
      <c r="O38" s="83">
        <v>6</v>
      </c>
      <c r="Q38" s="145"/>
      <c r="R38" s="133" t="s">
        <v>523</v>
      </c>
      <c r="S38" s="132" t="s">
        <v>524</v>
      </c>
      <c r="T38" s="133" t="s">
        <v>1</v>
      </c>
      <c r="U38" s="133" t="s">
        <v>2</v>
      </c>
      <c r="V38" s="133" t="s">
        <v>3</v>
      </c>
      <c r="W38" s="133" t="s">
        <v>4</v>
      </c>
      <c r="X38" s="134" t="s">
        <v>525</v>
      </c>
      <c r="Z38" s="145"/>
      <c r="AA38" s="133" t="s">
        <v>523</v>
      </c>
      <c r="AB38" s="132" t="s">
        <v>524</v>
      </c>
      <c r="AC38" s="133" t="s">
        <v>1</v>
      </c>
      <c r="AD38" s="133" t="s">
        <v>2</v>
      </c>
      <c r="AE38" s="133" t="s">
        <v>3</v>
      </c>
      <c r="AF38" s="133" t="s">
        <v>4</v>
      </c>
      <c r="AG38" s="134" t="s">
        <v>525</v>
      </c>
    </row>
    <row r="39" spans="1:33" x14ac:dyDescent="0.25">
      <c r="A39" s="19" t="s">
        <v>31</v>
      </c>
      <c r="B39" s="20" t="s">
        <v>579</v>
      </c>
      <c r="C39" s="21">
        <v>3</v>
      </c>
      <c r="D39" s="21">
        <v>0</v>
      </c>
      <c r="E39" s="21">
        <v>2</v>
      </c>
      <c r="F39" s="21">
        <v>4</v>
      </c>
      <c r="G39" s="22">
        <v>7</v>
      </c>
      <c r="I39" s="108" t="s">
        <v>95</v>
      </c>
      <c r="J39" s="84" t="s">
        <v>96</v>
      </c>
      <c r="K39" s="82">
        <v>3</v>
      </c>
      <c r="L39" s="82">
        <v>0</v>
      </c>
      <c r="M39" s="82">
        <v>2</v>
      </c>
      <c r="N39" s="82">
        <v>4</v>
      </c>
      <c r="O39" s="87">
        <v>6</v>
      </c>
      <c r="Q39" s="129" t="s">
        <v>531</v>
      </c>
      <c r="R39" s="19" t="s">
        <v>30</v>
      </c>
      <c r="S39" s="20" t="s">
        <v>578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29" t="s">
        <v>531</v>
      </c>
      <c r="AA39" s="19" t="s">
        <v>30</v>
      </c>
      <c r="AB39" s="20" t="s">
        <v>578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25">
      <c r="A40" s="19" t="s">
        <v>32</v>
      </c>
      <c r="B40" s="20" t="s">
        <v>580</v>
      </c>
      <c r="C40" s="21">
        <v>2</v>
      </c>
      <c r="D40" s="21">
        <v>0</v>
      </c>
      <c r="E40" s="21">
        <v>0</v>
      </c>
      <c r="F40" s="21">
        <v>2</v>
      </c>
      <c r="G40" s="22">
        <v>3</v>
      </c>
      <c r="I40" s="109" t="s">
        <v>97</v>
      </c>
      <c r="J40" s="110" t="s">
        <v>98</v>
      </c>
      <c r="K40" s="111">
        <v>3</v>
      </c>
      <c r="L40" s="111">
        <v>0</v>
      </c>
      <c r="M40" s="111">
        <v>0</v>
      </c>
      <c r="N40" s="111">
        <v>3</v>
      </c>
      <c r="O40" s="112">
        <v>5</v>
      </c>
      <c r="Q40" s="129" t="s">
        <v>531</v>
      </c>
      <c r="R40" s="19" t="s">
        <v>31</v>
      </c>
      <c r="S40" s="20" t="s">
        <v>579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29" t="s">
        <v>531</v>
      </c>
      <c r="AA40" s="19" t="s">
        <v>31</v>
      </c>
      <c r="AB40" s="20" t="s">
        <v>579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25">
      <c r="A41" s="19" t="s">
        <v>27</v>
      </c>
      <c r="B41" s="20" t="s">
        <v>581</v>
      </c>
      <c r="C41" s="21">
        <v>2</v>
      </c>
      <c r="D41" s="21">
        <v>0</v>
      </c>
      <c r="E41" s="21">
        <v>2</v>
      </c>
      <c r="F41" s="21">
        <v>3</v>
      </c>
      <c r="G41" s="22">
        <v>5</v>
      </c>
      <c r="I41" s="113" t="s">
        <v>99</v>
      </c>
      <c r="J41" s="114" t="s">
        <v>100</v>
      </c>
      <c r="K41" s="115">
        <v>3</v>
      </c>
      <c r="L41" s="115">
        <v>0</v>
      </c>
      <c r="M41" s="115">
        <v>0</v>
      </c>
      <c r="N41" s="115">
        <v>3</v>
      </c>
      <c r="O41" s="116">
        <v>5</v>
      </c>
      <c r="Q41" s="129" t="s">
        <v>531</v>
      </c>
      <c r="R41" s="19" t="s">
        <v>32</v>
      </c>
      <c r="S41" s="20" t="s">
        <v>580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29" t="s">
        <v>531</v>
      </c>
      <c r="AA41" s="19" t="s">
        <v>32</v>
      </c>
      <c r="AB41" s="20" t="s">
        <v>580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25">
      <c r="A42" s="19" t="s">
        <v>33</v>
      </c>
      <c r="B42" s="20" t="s">
        <v>91</v>
      </c>
      <c r="C42" s="21">
        <v>2</v>
      </c>
      <c r="D42" s="21">
        <v>0</v>
      </c>
      <c r="E42" s="21">
        <v>0</v>
      </c>
      <c r="F42" s="21">
        <v>2</v>
      </c>
      <c r="G42" s="22">
        <v>3</v>
      </c>
      <c r="I42" s="80" t="s">
        <v>15</v>
      </c>
      <c r="J42" s="84" t="s">
        <v>101</v>
      </c>
      <c r="K42" s="82">
        <v>2</v>
      </c>
      <c r="L42" s="82">
        <v>0</v>
      </c>
      <c r="M42" s="82">
        <v>0</v>
      </c>
      <c r="N42" s="82">
        <v>2</v>
      </c>
      <c r="O42" s="83">
        <v>3</v>
      </c>
      <c r="Q42" s="129" t="s">
        <v>531</v>
      </c>
      <c r="R42" s="19" t="s">
        <v>27</v>
      </c>
      <c r="S42" s="20" t="s">
        <v>581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29" t="s">
        <v>531</v>
      </c>
      <c r="AA42" s="19" t="s">
        <v>27</v>
      </c>
      <c r="AB42" s="20" t="s">
        <v>581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.75" thickBot="1" x14ac:dyDescent="0.3">
      <c r="A43" s="57" t="s">
        <v>35</v>
      </c>
      <c r="B43" s="58" t="s">
        <v>582</v>
      </c>
      <c r="C43" s="63">
        <v>3</v>
      </c>
      <c r="D43" s="63">
        <v>0</v>
      </c>
      <c r="E43" s="63">
        <v>4</v>
      </c>
      <c r="F43" s="63">
        <v>5</v>
      </c>
      <c r="G43" s="64">
        <v>7</v>
      </c>
      <c r="I43" s="80" t="s">
        <v>14</v>
      </c>
      <c r="J43" s="84" t="s">
        <v>281</v>
      </c>
      <c r="K43" s="82">
        <v>2</v>
      </c>
      <c r="L43" s="82">
        <v>0</v>
      </c>
      <c r="M43" s="82">
        <v>0</v>
      </c>
      <c r="N43" s="82">
        <v>2</v>
      </c>
      <c r="O43" s="83">
        <v>3</v>
      </c>
      <c r="Q43" s="129" t="s">
        <v>531</v>
      </c>
      <c r="R43" s="19" t="s">
        <v>35</v>
      </c>
      <c r="S43" s="58" t="s">
        <v>582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29" t="s">
        <v>531</v>
      </c>
      <c r="AA43" s="19" t="s">
        <v>35</v>
      </c>
      <c r="AB43" s="58" t="s">
        <v>582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.75" thickBot="1" x14ac:dyDescent="0.3">
      <c r="A44" s="310" t="s">
        <v>232</v>
      </c>
      <c r="B44" s="311"/>
      <c r="C44" s="65">
        <f>SUM(C38:C43)</f>
        <v>15</v>
      </c>
      <c r="D44" s="65">
        <f>SUM(D38:D43)</f>
        <v>0</v>
      </c>
      <c r="E44" s="65">
        <f>SUM(E38:E43)</f>
        <v>10</v>
      </c>
      <c r="F44" s="65">
        <f>SUM(F38:F43)</f>
        <v>20</v>
      </c>
      <c r="G44" s="66">
        <f>SUM(G38:G43)</f>
        <v>30</v>
      </c>
      <c r="I44" s="80" t="s">
        <v>102</v>
      </c>
      <c r="J44" s="84" t="s">
        <v>103</v>
      </c>
      <c r="K44" s="82">
        <v>0</v>
      </c>
      <c r="L44" s="82">
        <v>0</v>
      </c>
      <c r="M44" s="82">
        <v>0</v>
      </c>
      <c r="N44" s="82">
        <v>0</v>
      </c>
      <c r="O44" s="87">
        <v>5</v>
      </c>
      <c r="Q44" s="152"/>
      <c r="R44" s="153"/>
      <c r="S44" s="153" t="s">
        <v>529</v>
      </c>
      <c r="T44" s="154">
        <f>SUM(T39:T43)</f>
        <v>13</v>
      </c>
      <c r="U44" s="154">
        <f>SUM(U39:U43)</f>
        <v>0</v>
      </c>
      <c r="V44" s="154">
        <f>SUM(V39:V43)</f>
        <v>10</v>
      </c>
      <c r="W44" s="154">
        <f>SUM(W39:W43)</f>
        <v>18</v>
      </c>
      <c r="X44" s="155">
        <f>SUM(X39:X43)</f>
        <v>27</v>
      </c>
      <c r="Z44" s="152"/>
      <c r="AA44" s="153"/>
      <c r="AB44" s="153" t="s">
        <v>529</v>
      </c>
      <c r="AC44" s="154">
        <f>SUM(AC39:AC43)</f>
        <v>13</v>
      </c>
      <c r="AD44" s="154">
        <f>SUM(AD39:AD43)</f>
        <v>0</v>
      </c>
      <c r="AE44" s="154">
        <f>SUM(AE39:AE43)</f>
        <v>10</v>
      </c>
      <c r="AF44" s="154">
        <f>SUM(AF39:AF43)</f>
        <v>18</v>
      </c>
      <c r="AG44" s="155">
        <f>SUM(AG39:AG43)</f>
        <v>27</v>
      </c>
    </row>
    <row r="45" spans="1:33" ht="15.75" thickBot="1" x14ac:dyDescent="0.3">
      <c r="A45" s="17"/>
      <c r="B45" s="49"/>
      <c r="C45" s="50"/>
      <c r="D45" s="50"/>
      <c r="E45" s="50"/>
      <c r="F45" s="50"/>
      <c r="G45" s="18"/>
      <c r="I45" s="324" t="s">
        <v>232</v>
      </c>
      <c r="J45" s="325"/>
      <c r="K45" s="106">
        <f>SUM(K38:K44)</f>
        <v>16</v>
      </c>
      <c r="L45" s="106">
        <f t="shared" ref="L45:O45" si="1">SUM(L38:L44)</f>
        <v>0</v>
      </c>
      <c r="M45" s="106">
        <f t="shared" si="1"/>
        <v>4</v>
      </c>
      <c r="N45" s="106">
        <f t="shared" si="1"/>
        <v>18</v>
      </c>
      <c r="O45" s="107">
        <f t="shared" si="1"/>
        <v>33</v>
      </c>
      <c r="Q45" s="73"/>
      <c r="X45" s="74"/>
      <c r="Z45" s="73"/>
      <c r="AG45" s="74"/>
    </row>
    <row r="46" spans="1:33" ht="15.75" thickBot="1" x14ac:dyDescent="0.3">
      <c r="A46" s="305" t="s">
        <v>519</v>
      </c>
      <c r="B46" s="306"/>
      <c r="C46" s="306"/>
      <c r="D46" s="306"/>
      <c r="E46" s="306"/>
      <c r="F46" s="306"/>
      <c r="G46" s="307"/>
      <c r="I46" s="305" t="s">
        <v>519</v>
      </c>
      <c r="J46" s="306"/>
      <c r="K46" s="306"/>
      <c r="L46" s="306"/>
      <c r="M46" s="306"/>
      <c r="N46" s="306"/>
      <c r="O46" s="307"/>
      <c r="Q46" s="73"/>
      <c r="X46" s="74"/>
      <c r="Z46" s="73"/>
      <c r="AG46" s="74"/>
    </row>
    <row r="47" spans="1:33" ht="15.75" thickBot="1" x14ac:dyDescent="0.3">
      <c r="A47" s="24" t="s">
        <v>523</v>
      </c>
      <c r="B47" s="25" t="s">
        <v>524</v>
      </c>
      <c r="C47" s="26" t="s">
        <v>1</v>
      </c>
      <c r="D47" s="26" t="s">
        <v>2</v>
      </c>
      <c r="E47" s="26" t="s">
        <v>3</v>
      </c>
      <c r="F47" s="26" t="s">
        <v>4</v>
      </c>
      <c r="G47" s="27" t="s">
        <v>525</v>
      </c>
      <c r="I47" s="24" t="s">
        <v>523</v>
      </c>
      <c r="J47" s="25" t="s">
        <v>524</v>
      </c>
      <c r="K47" s="26" t="s">
        <v>1</v>
      </c>
      <c r="L47" s="26" t="s">
        <v>2</v>
      </c>
      <c r="M47" s="26" t="s">
        <v>3</v>
      </c>
      <c r="N47" s="26" t="s">
        <v>4</v>
      </c>
      <c r="O47" s="27" t="s">
        <v>525</v>
      </c>
      <c r="Q47" s="305" t="s">
        <v>519</v>
      </c>
      <c r="R47" s="306"/>
      <c r="S47" s="306"/>
      <c r="T47" s="306"/>
      <c r="U47" s="306"/>
      <c r="V47" s="306"/>
      <c r="W47" s="306"/>
      <c r="X47" s="307"/>
      <c r="Z47" s="305" t="s">
        <v>519</v>
      </c>
      <c r="AA47" s="306"/>
      <c r="AB47" s="306"/>
      <c r="AC47" s="306"/>
      <c r="AD47" s="306"/>
      <c r="AE47" s="306"/>
      <c r="AF47" s="306"/>
      <c r="AG47" s="307"/>
    </row>
    <row r="48" spans="1:33" x14ac:dyDescent="0.25">
      <c r="A48" s="19" t="s">
        <v>36</v>
      </c>
      <c r="B48" s="20" t="s">
        <v>583</v>
      </c>
      <c r="C48" s="21">
        <v>3</v>
      </c>
      <c r="D48" s="21">
        <v>0</v>
      </c>
      <c r="E48" s="21">
        <v>0</v>
      </c>
      <c r="F48" s="21">
        <v>3</v>
      </c>
      <c r="G48" s="22">
        <v>5</v>
      </c>
      <c r="I48" s="80" t="s">
        <v>104</v>
      </c>
      <c r="J48" s="81" t="s">
        <v>105</v>
      </c>
      <c r="K48" s="82">
        <v>2</v>
      </c>
      <c r="L48" s="82">
        <v>0</v>
      </c>
      <c r="M48" s="82">
        <v>2</v>
      </c>
      <c r="N48" s="82">
        <v>3</v>
      </c>
      <c r="O48" s="101">
        <v>5</v>
      </c>
      <c r="Q48" s="169"/>
      <c r="R48" s="166" t="s">
        <v>523</v>
      </c>
      <c r="S48" s="167" t="s">
        <v>524</v>
      </c>
      <c r="T48" s="166" t="s">
        <v>1</v>
      </c>
      <c r="U48" s="166" t="s">
        <v>2</v>
      </c>
      <c r="V48" s="166" t="s">
        <v>3</v>
      </c>
      <c r="W48" s="166" t="s">
        <v>4</v>
      </c>
      <c r="X48" s="168" t="s">
        <v>525</v>
      </c>
      <c r="Z48" s="169"/>
      <c r="AA48" s="166" t="s">
        <v>523</v>
      </c>
      <c r="AB48" s="167" t="s">
        <v>524</v>
      </c>
      <c r="AC48" s="166" t="s">
        <v>1</v>
      </c>
      <c r="AD48" s="166" t="s">
        <v>2</v>
      </c>
      <c r="AE48" s="166" t="s">
        <v>3</v>
      </c>
      <c r="AF48" s="166" t="s">
        <v>4</v>
      </c>
      <c r="AG48" s="168" t="s">
        <v>525</v>
      </c>
    </row>
    <row r="49" spans="1:33" x14ac:dyDescent="0.25">
      <c r="A49" s="19" t="s">
        <v>37</v>
      </c>
      <c r="B49" s="20" t="s">
        <v>584</v>
      </c>
      <c r="C49" s="21">
        <v>3</v>
      </c>
      <c r="D49" s="21">
        <v>0</v>
      </c>
      <c r="E49" s="21">
        <v>0</v>
      </c>
      <c r="F49" s="21">
        <v>3</v>
      </c>
      <c r="G49" s="30">
        <v>4</v>
      </c>
      <c r="I49" s="118" t="s">
        <v>106</v>
      </c>
      <c r="J49" s="119" t="s">
        <v>107</v>
      </c>
      <c r="K49" s="120">
        <v>3</v>
      </c>
      <c r="L49" s="120">
        <v>0</v>
      </c>
      <c r="M49" s="120">
        <v>0</v>
      </c>
      <c r="N49" s="120">
        <v>3</v>
      </c>
      <c r="O49" s="121">
        <v>5</v>
      </c>
      <c r="Q49" s="135" t="s">
        <v>531</v>
      </c>
      <c r="R49" s="157" t="s">
        <v>36</v>
      </c>
      <c r="S49" s="20" t="s">
        <v>583</v>
      </c>
      <c r="T49" s="158">
        <v>3</v>
      </c>
      <c r="U49" s="158">
        <v>0</v>
      </c>
      <c r="V49" s="158">
        <v>0</v>
      </c>
      <c r="W49" s="158">
        <v>3</v>
      </c>
      <c r="X49" s="159">
        <v>5</v>
      </c>
      <c r="Z49" s="135" t="s">
        <v>531</v>
      </c>
      <c r="AA49" s="157" t="s">
        <v>36</v>
      </c>
      <c r="AB49" s="20" t="s">
        <v>583</v>
      </c>
      <c r="AC49" s="158">
        <v>3</v>
      </c>
      <c r="AD49" s="158">
        <v>0</v>
      </c>
      <c r="AE49" s="158">
        <v>0</v>
      </c>
      <c r="AF49" s="158">
        <v>3</v>
      </c>
      <c r="AG49" s="159">
        <v>5</v>
      </c>
    </row>
    <row r="50" spans="1:33" x14ac:dyDescent="0.25">
      <c r="A50" s="19" t="s">
        <v>38</v>
      </c>
      <c r="B50" s="20" t="s">
        <v>585</v>
      </c>
      <c r="C50" s="21">
        <v>3</v>
      </c>
      <c r="D50" s="21">
        <v>0</v>
      </c>
      <c r="E50" s="21">
        <v>2</v>
      </c>
      <c r="F50" s="21">
        <v>4</v>
      </c>
      <c r="G50" s="22">
        <v>7</v>
      </c>
      <c r="I50" s="122" t="s">
        <v>108</v>
      </c>
      <c r="J50" s="103" t="s">
        <v>109</v>
      </c>
      <c r="K50" s="123">
        <v>3</v>
      </c>
      <c r="L50" s="123">
        <v>0</v>
      </c>
      <c r="M50" s="123">
        <v>0</v>
      </c>
      <c r="N50" s="123">
        <v>3</v>
      </c>
      <c r="O50" s="124">
        <v>5</v>
      </c>
      <c r="Q50" s="135" t="s">
        <v>531</v>
      </c>
      <c r="R50" s="20" t="s">
        <v>37</v>
      </c>
      <c r="S50" s="20" t="s">
        <v>584</v>
      </c>
      <c r="T50" s="21">
        <v>3</v>
      </c>
      <c r="U50" s="21">
        <v>0</v>
      </c>
      <c r="V50" s="21">
        <v>0</v>
      </c>
      <c r="W50" s="21">
        <v>3</v>
      </c>
      <c r="X50" s="30">
        <v>4</v>
      </c>
      <c r="Z50" s="135" t="s">
        <v>531</v>
      </c>
      <c r="AA50" s="20" t="s">
        <v>37</v>
      </c>
      <c r="AB50" s="20" t="s">
        <v>584</v>
      </c>
      <c r="AC50" s="21">
        <v>3</v>
      </c>
      <c r="AD50" s="21">
        <v>0</v>
      </c>
      <c r="AE50" s="21">
        <v>0</v>
      </c>
      <c r="AF50" s="21">
        <v>3</v>
      </c>
      <c r="AG50" s="30">
        <v>4</v>
      </c>
    </row>
    <row r="51" spans="1:33" x14ac:dyDescent="0.25">
      <c r="A51" s="19" t="s">
        <v>27</v>
      </c>
      <c r="B51" s="20" t="s">
        <v>586</v>
      </c>
      <c r="C51" s="21">
        <v>2</v>
      </c>
      <c r="D51" s="21">
        <v>0</v>
      </c>
      <c r="E51" s="21">
        <v>2</v>
      </c>
      <c r="F51" s="21">
        <v>3</v>
      </c>
      <c r="G51" s="22">
        <v>5</v>
      </c>
      <c r="I51" s="109" t="s">
        <v>97</v>
      </c>
      <c r="J51" s="110" t="s">
        <v>110</v>
      </c>
      <c r="K51" s="111">
        <v>3</v>
      </c>
      <c r="L51" s="111">
        <v>0</v>
      </c>
      <c r="M51" s="111">
        <v>0</v>
      </c>
      <c r="N51" s="111">
        <v>3</v>
      </c>
      <c r="O51" s="112">
        <v>5</v>
      </c>
      <c r="Q51" s="135" t="s">
        <v>531</v>
      </c>
      <c r="R51" s="19" t="s">
        <v>38</v>
      </c>
      <c r="S51" s="20" t="s">
        <v>585</v>
      </c>
      <c r="T51" s="21">
        <v>3</v>
      </c>
      <c r="U51" s="21">
        <v>0</v>
      </c>
      <c r="V51" s="21">
        <v>2</v>
      </c>
      <c r="W51" s="21">
        <v>4</v>
      </c>
      <c r="X51" s="22">
        <v>7</v>
      </c>
      <c r="Z51" s="135" t="s">
        <v>531</v>
      </c>
      <c r="AA51" s="19" t="s">
        <v>38</v>
      </c>
      <c r="AB51" s="20" t="s">
        <v>585</v>
      </c>
      <c r="AC51" s="21">
        <v>3</v>
      </c>
      <c r="AD51" s="21">
        <v>0</v>
      </c>
      <c r="AE51" s="21">
        <v>2</v>
      </c>
      <c r="AF51" s="21">
        <v>4</v>
      </c>
      <c r="AG51" s="22">
        <v>7</v>
      </c>
    </row>
    <row r="52" spans="1:33" x14ac:dyDescent="0.25">
      <c r="A52" s="19" t="s">
        <v>27</v>
      </c>
      <c r="B52" s="20" t="s">
        <v>587</v>
      </c>
      <c r="C52" s="21">
        <v>2</v>
      </c>
      <c r="D52" s="21">
        <v>0</v>
      </c>
      <c r="E52" s="21">
        <v>2</v>
      </c>
      <c r="F52" s="21">
        <v>3</v>
      </c>
      <c r="G52" s="22">
        <v>5</v>
      </c>
      <c r="I52" s="80" t="s">
        <v>39</v>
      </c>
      <c r="J52" s="84" t="s">
        <v>111</v>
      </c>
      <c r="K52" s="90">
        <v>3</v>
      </c>
      <c r="L52" s="90">
        <v>0</v>
      </c>
      <c r="M52" s="90">
        <v>0</v>
      </c>
      <c r="N52" s="90">
        <v>3</v>
      </c>
      <c r="O52" s="125">
        <v>5</v>
      </c>
      <c r="Q52" s="135" t="s">
        <v>531</v>
      </c>
      <c r="R52" s="20" t="s">
        <v>27</v>
      </c>
      <c r="S52" s="20" t="s">
        <v>586</v>
      </c>
      <c r="T52" s="21">
        <v>2</v>
      </c>
      <c r="U52" s="21">
        <v>0</v>
      </c>
      <c r="V52" s="21">
        <v>2</v>
      </c>
      <c r="W52" s="21">
        <v>3</v>
      </c>
      <c r="X52" s="22">
        <v>5</v>
      </c>
      <c r="Z52" s="135" t="s">
        <v>531</v>
      </c>
      <c r="AA52" s="20" t="s">
        <v>27</v>
      </c>
      <c r="AB52" s="20" t="s">
        <v>586</v>
      </c>
      <c r="AC52" s="21">
        <v>2</v>
      </c>
      <c r="AD52" s="21">
        <v>0</v>
      </c>
      <c r="AE52" s="21">
        <v>2</v>
      </c>
      <c r="AF52" s="21">
        <v>3</v>
      </c>
      <c r="AG52" s="22">
        <v>5</v>
      </c>
    </row>
    <row r="53" spans="1:33" ht="15.75" thickBot="1" x14ac:dyDescent="0.3">
      <c r="A53" s="57" t="s">
        <v>39</v>
      </c>
      <c r="B53" s="58" t="s">
        <v>121</v>
      </c>
      <c r="C53" s="59">
        <v>3</v>
      </c>
      <c r="D53" s="59">
        <v>0</v>
      </c>
      <c r="E53" s="59">
        <v>0</v>
      </c>
      <c r="F53" s="59">
        <v>3</v>
      </c>
      <c r="G53" s="60">
        <v>5</v>
      </c>
      <c r="I53" s="80" t="s">
        <v>39</v>
      </c>
      <c r="J53" s="84" t="s">
        <v>121</v>
      </c>
      <c r="K53" s="82">
        <v>3</v>
      </c>
      <c r="L53" s="82">
        <v>0</v>
      </c>
      <c r="M53" s="82">
        <v>0</v>
      </c>
      <c r="N53" s="82">
        <v>3</v>
      </c>
      <c r="O53" s="83">
        <v>5</v>
      </c>
      <c r="Q53" s="135" t="s">
        <v>531</v>
      </c>
      <c r="R53" s="58" t="s">
        <v>27</v>
      </c>
      <c r="S53" s="20" t="s">
        <v>587</v>
      </c>
      <c r="T53" s="59">
        <v>2</v>
      </c>
      <c r="U53" s="59">
        <v>0</v>
      </c>
      <c r="V53" s="59">
        <v>2</v>
      </c>
      <c r="W53" s="59">
        <v>3</v>
      </c>
      <c r="X53" s="60">
        <v>5</v>
      </c>
      <c r="Z53" s="135" t="s">
        <v>531</v>
      </c>
      <c r="AA53" s="58" t="s">
        <v>27</v>
      </c>
      <c r="AB53" s="20" t="s">
        <v>587</v>
      </c>
      <c r="AC53" s="59">
        <v>2</v>
      </c>
      <c r="AD53" s="59">
        <v>0</v>
      </c>
      <c r="AE53" s="59">
        <v>2</v>
      </c>
      <c r="AF53" s="59">
        <v>3</v>
      </c>
      <c r="AG53" s="60">
        <v>5</v>
      </c>
    </row>
    <row r="54" spans="1:33" ht="15.75" thickBot="1" x14ac:dyDescent="0.3">
      <c r="A54" s="310" t="s">
        <v>232</v>
      </c>
      <c r="B54" s="311"/>
      <c r="C54" s="65">
        <f>SUM(C48:C53)</f>
        <v>16</v>
      </c>
      <c r="D54" s="65">
        <f>SUM(D48:D53)</f>
        <v>0</v>
      </c>
      <c r="E54" s="65">
        <f>SUM(E48:E53)</f>
        <v>6</v>
      </c>
      <c r="F54" s="65">
        <f>SUM(F48:F53)</f>
        <v>19</v>
      </c>
      <c r="G54" s="66">
        <f>SUM(G48:G53)</f>
        <v>31</v>
      </c>
      <c r="I54" s="324" t="s">
        <v>232</v>
      </c>
      <c r="J54" s="325"/>
      <c r="K54" s="106">
        <f>SUM(K48:K53)</f>
        <v>17</v>
      </c>
      <c r="L54" s="106">
        <f t="shared" ref="L54:O54" si="2">SUM(L48:L53)</f>
        <v>0</v>
      </c>
      <c r="M54" s="106">
        <f t="shared" si="2"/>
        <v>2</v>
      </c>
      <c r="N54" s="106">
        <f t="shared" si="2"/>
        <v>18</v>
      </c>
      <c r="O54" s="107">
        <f t="shared" si="2"/>
        <v>30</v>
      </c>
      <c r="Q54" s="160"/>
      <c r="R54" s="161"/>
      <c r="S54" s="162" t="s">
        <v>530</v>
      </c>
      <c r="T54" s="163">
        <f>SUM(T49:T53)</f>
        <v>13</v>
      </c>
      <c r="U54" s="164">
        <f>SUM(U49:U53)</f>
        <v>0</v>
      </c>
      <c r="V54" s="164">
        <f>SUM(V49:V53)</f>
        <v>6</v>
      </c>
      <c r="W54" s="164">
        <f>SUM(W49:W53)</f>
        <v>16</v>
      </c>
      <c r="X54" s="165">
        <f>SUM(X49:X53)</f>
        <v>26</v>
      </c>
      <c r="Z54" s="160"/>
      <c r="AA54" s="161"/>
      <c r="AB54" s="162" t="s">
        <v>530</v>
      </c>
      <c r="AC54" s="163">
        <f>SUM(AC49:AC53)</f>
        <v>13</v>
      </c>
      <c r="AD54" s="164">
        <f>SUM(AD49:AD53)</f>
        <v>0</v>
      </c>
      <c r="AE54" s="164">
        <f>SUM(AE49:AE53)</f>
        <v>6</v>
      </c>
      <c r="AF54" s="164">
        <f>SUM(AF49:AF53)</f>
        <v>16</v>
      </c>
      <c r="AG54" s="165">
        <f>SUM(AG49:AG53)</f>
        <v>26</v>
      </c>
    </row>
    <row r="55" spans="1:33" ht="15.75" thickBot="1" x14ac:dyDescent="0.3">
      <c r="A55" s="17"/>
      <c r="B55" s="49"/>
      <c r="C55" s="50"/>
      <c r="D55" s="50"/>
      <c r="E55" s="50"/>
      <c r="F55" s="50"/>
      <c r="G55" s="18"/>
      <c r="I55" s="73"/>
      <c r="O55" s="74"/>
      <c r="Q55" s="73"/>
      <c r="X55" s="74"/>
      <c r="Z55" s="73"/>
      <c r="AG55" s="74"/>
    </row>
    <row r="56" spans="1:33" ht="15.75" thickBot="1" x14ac:dyDescent="0.3">
      <c r="A56" s="305" t="s">
        <v>520</v>
      </c>
      <c r="B56" s="306"/>
      <c r="C56" s="306"/>
      <c r="D56" s="306"/>
      <c r="E56" s="306"/>
      <c r="F56" s="306"/>
      <c r="G56" s="307"/>
      <c r="I56" s="305" t="s">
        <v>520</v>
      </c>
      <c r="J56" s="306"/>
      <c r="K56" s="306"/>
      <c r="L56" s="306"/>
      <c r="M56" s="306"/>
      <c r="N56" s="306"/>
      <c r="O56" s="307"/>
      <c r="Q56" s="305" t="s">
        <v>520</v>
      </c>
      <c r="R56" s="306"/>
      <c r="S56" s="306"/>
      <c r="T56" s="306"/>
      <c r="U56" s="306"/>
      <c r="V56" s="306"/>
      <c r="W56" s="306"/>
      <c r="X56" s="307"/>
      <c r="Z56" s="305" t="s">
        <v>520</v>
      </c>
      <c r="AA56" s="306"/>
      <c r="AB56" s="306"/>
      <c r="AC56" s="306"/>
      <c r="AD56" s="306"/>
      <c r="AE56" s="306"/>
      <c r="AF56" s="306"/>
      <c r="AG56" s="307"/>
    </row>
    <row r="57" spans="1:33" x14ac:dyDescent="0.25">
      <c r="A57" s="24" t="s">
        <v>523</v>
      </c>
      <c r="B57" s="25" t="s">
        <v>524</v>
      </c>
      <c r="C57" s="26" t="s">
        <v>1</v>
      </c>
      <c r="D57" s="26" t="s">
        <v>2</v>
      </c>
      <c r="E57" s="26" t="s">
        <v>3</v>
      </c>
      <c r="F57" s="26" t="s">
        <v>4</v>
      </c>
      <c r="G57" s="27" t="s">
        <v>525</v>
      </c>
      <c r="I57" s="24" t="s">
        <v>523</v>
      </c>
      <c r="J57" s="25" t="s">
        <v>524</v>
      </c>
      <c r="K57" s="26" t="s">
        <v>1</v>
      </c>
      <c r="L57" s="26" t="s">
        <v>2</v>
      </c>
      <c r="M57" s="26" t="s">
        <v>3</v>
      </c>
      <c r="N57" s="26" t="s">
        <v>4</v>
      </c>
      <c r="O57" s="27" t="s">
        <v>525</v>
      </c>
      <c r="Q57" s="156"/>
      <c r="R57" s="166" t="s">
        <v>523</v>
      </c>
      <c r="S57" s="167" t="s">
        <v>524</v>
      </c>
      <c r="T57" s="166" t="s">
        <v>1</v>
      </c>
      <c r="U57" s="166" t="s">
        <v>2</v>
      </c>
      <c r="V57" s="166" t="s">
        <v>3</v>
      </c>
      <c r="W57" s="166" t="s">
        <v>4</v>
      </c>
      <c r="X57" s="168" t="s">
        <v>525</v>
      </c>
      <c r="Z57" s="156"/>
      <c r="AA57" s="166" t="s">
        <v>523</v>
      </c>
      <c r="AB57" s="167" t="s">
        <v>524</v>
      </c>
      <c r="AC57" s="166" t="s">
        <v>1</v>
      </c>
      <c r="AD57" s="166" t="s">
        <v>2</v>
      </c>
      <c r="AE57" s="166" t="s">
        <v>3</v>
      </c>
      <c r="AF57" s="166" t="s">
        <v>4</v>
      </c>
      <c r="AG57" s="168" t="s">
        <v>525</v>
      </c>
    </row>
    <row r="58" spans="1:33" x14ac:dyDescent="0.25">
      <c r="A58" s="19" t="s">
        <v>40</v>
      </c>
      <c r="B58" s="20" t="s">
        <v>588</v>
      </c>
      <c r="C58" s="21">
        <v>3</v>
      </c>
      <c r="D58" s="21">
        <v>0</v>
      </c>
      <c r="E58" s="21">
        <v>0</v>
      </c>
      <c r="F58" s="21">
        <v>3</v>
      </c>
      <c r="G58" s="22">
        <v>5</v>
      </c>
      <c r="I58" s="80" t="s">
        <v>112</v>
      </c>
      <c r="J58" s="84" t="s">
        <v>113</v>
      </c>
      <c r="K58" s="82">
        <v>3</v>
      </c>
      <c r="L58" s="82">
        <v>0</v>
      </c>
      <c r="M58" s="82">
        <v>0</v>
      </c>
      <c r="N58" s="82">
        <v>3</v>
      </c>
      <c r="O58" s="101">
        <v>5</v>
      </c>
      <c r="Q58" s="129" t="s">
        <v>531</v>
      </c>
      <c r="R58" s="20" t="s">
        <v>40</v>
      </c>
      <c r="S58" s="20" t="s">
        <v>588</v>
      </c>
      <c r="T58" s="21">
        <v>3</v>
      </c>
      <c r="U58" s="21">
        <v>0</v>
      </c>
      <c r="V58" s="21">
        <v>0</v>
      </c>
      <c r="W58" s="21">
        <v>3</v>
      </c>
      <c r="X58" s="22">
        <v>5</v>
      </c>
      <c r="Z58" s="129" t="s">
        <v>531</v>
      </c>
      <c r="AA58" s="20" t="s">
        <v>40</v>
      </c>
      <c r="AB58" s="20" t="s">
        <v>588</v>
      </c>
      <c r="AC58" s="21">
        <v>3</v>
      </c>
      <c r="AD58" s="21">
        <v>0</v>
      </c>
      <c r="AE58" s="21">
        <v>0</v>
      </c>
      <c r="AF58" s="21">
        <v>3</v>
      </c>
      <c r="AG58" s="22">
        <v>5</v>
      </c>
    </row>
    <row r="59" spans="1:33" x14ac:dyDescent="0.25">
      <c r="A59" s="19" t="s">
        <v>41</v>
      </c>
      <c r="B59" s="20" t="s">
        <v>589</v>
      </c>
      <c r="C59" s="21">
        <v>2</v>
      </c>
      <c r="D59" s="21">
        <v>2</v>
      </c>
      <c r="E59" s="21">
        <v>0</v>
      </c>
      <c r="F59" s="21">
        <v>3</v>
      </c>
      <c r="G59" s="22">
        <v>5</v>
      </c>
      <c r="I59" s="80" t="s">
        <v>114</v>
      </c>
      <c r="J59" s="84" t="s">
        <v>115</v>
      </c>
      <c r="K59" s="82">
        <v>2</v>
      </c>
      <c r="L59" s="82">
        <v>0</v>
      </c>
      <c r="M59" s="82">
        <v>2</v>
      </c>
      <c r="N59" s="82">
        <v>3</v>
      </c>
      <c r="O59" s="101">
        <v>5</v>
      </c>
      <c r="Q59" s="129" t="s">
        <v>531</v>
      </c>
      <c r="R59" s="20" t="s">
        <v>41</v>
      </c>
      <c r="S59" s="20" t="s">
        <v>589</v>
      </c>
      <c r="T59" s="21">
        <v>2</v>
      </c>
      <c r="U59" s="21">
        <v>2</v>
      </c>
      <c r="V59" s="21">
        <v>0</v>
      </c>
      <c r="W59" s="21">
        <v>3</v>
      </c>
      <c r="X59" s="22">
        <v>5</v>
      </c>
      <c r="Z59" s="129" t="s">
        <v>531</v>
      </c>
      <c r="AA59" s="20" t="s">
        <v>41</v>
      </c>
      <c r="AB59" s="20" t="s">
        <v>589</v>
      </c>
      <c r="AC59" s="21">
        <v>2</v>
      </c>
      <c r="AD59" s="21">
        <v>2</v>
      </c>
      <c r="AE59" s="21">
        <v>0</v>
      </c>
      <c r="AF59" s="21">
        <v>3</v>
      </c>
      <c r="AG59" s="22">
        <v>5</v>
      </c>
    </row>
    <row r="60" spans="1:33" x14ac:dyDescent="0.25">
      <c r="A60" s="19" t="s">
        <v>42</v>
      </c>
      <c r="B60" s="20" t="s">
        <v>590</v>
      </c>
      <c r="C60" s="21">
        <v>2</v>
      </c>
      <c r="D60" s="21">
        <v>2</v>
      </c>
      <c r="E60" s="21">
        <v>0</v>
      </c>
      <c r="F60" s="21">
        <v>3</v>
      </c>
      <c r="G60" s="22">
        <v>4</v>
      </c>
      <c r="I60" s="109" t="s">
        <v>97</v>
      </c>
      <c r="J60" s="110" t="s">
        <v>116</v>
      </c>
      <c r="K60" s="111">
        <v>3</v>
      </c>
      <c r="L60" s="111">
        <v>0</v>
      </c>
      <c r="M60" s="111">
        <v>0</v>
      </c>
      <c r="N60" s="111">
        <v>3</v>
      </c>
      <c r="O60" s="112">
        <v>5</v>
      </c>
      <c r="Q60" s="129" t="s">
        <v>531</v>
      </c>
      <c r="R60" s="20" t="s">
        <v>42</v>
      </c>
      <c r="S60" s="20" t="s">
        <v>590</v>
      </c>
      <c r="T60" s="21">
        <v>2</v>
      </c>
      <c r="U60" s="21">
        <v>0</v>
      </c>
      <c r="V60" s="21">
        <v>0</v>
      </c>
      <c r="W60" s="21">
        <v>2</v>
      </c>
      <c r="X60" s="22">
        <v>4</v>
      </c>
      <c r="Z60" s="129" t="s">
        <v>531</v>
      </c>
      <c r="AA60" s="20" t="s">
        <v>42</v>
      </c>
      <c r="AB60" s="20" t="s">
        <v>590</v>
      </c>
      <c r="AC60" s="21">
        <v>2</v>
      </c>
      <c r="AD60" s="21">
        <v>0</v>
      </c>
      <c r="AE60" s="21">
        <v>0</v>
      </c>
      <c r="AF60" s="21">
        <v>2</v>
      </c>
      <c r="AG60" s="22">
        <v>4</v>
      </c>
    </row>
    <row r="61" spans="1:33" x14ac:dyDescent="0.25">
      <c r="A61" s="19" t="s">
        <v>27</v>
      </c>
      <c r="B61" s="20" t="s">
        <v>591</v>
      </c>
      <c r="C61" s="21">
        <v>2</v>
      </c>
      <c r="D61" s="21">
        <v>0</v>
      </c>
      <c r="E61" s="21">
        <v>2</v>
      </c>
      <c r="F61" s="21">
        <v>3</v>
      </c>
      <c r="G61" s="22">
        <v>5</v>
      </c>
      <c r="I61" s="80" t="s">
        <v>117</v>
      </c>
      <c r="J61" s="81" t="s">
        <v>118</v>
      </c>
      <c r="K61" s="82">
        <v>3</v>
      </c>
      <c r="L61" s="82">
        <v>0</v>
      </c>
      <c r="M61" s="82">
        <v>0</v>
      </c>
      <c r="N61" s="82">
        <v>3</v>
      </c>
      <c r="O61" s="83">
        <v>6</v>
      </c>
      <c r="Q61" s="129" t="s">
        <v>531</v>
      </c>
      <c r="R61" s="20" t="s">
        <v>27</v>
      </c>
      <c r="S61" s="20" t="s">
        <v>591</v>
      </c>
      <c r="T61" s="21">
        <v>2</v>
      </c>
      <c r="U61" s="21">
        <v>0</v>
      </c>
      <c r="V61" s="21">
        <v>2</v>
      </c>
      <c r="W61" s="21">
        <v>3</v>
      </c>
      <c r="X61" s="22">
        <v>5</v>
      </c>
      <c r="Z61" s="129" t="s">
        <v>531</v>
      </c>
      <c r="AA61" s="20" t="s">
        <v>27</v>
      </c>
      <c r="AB61" s="20" t="s">
        <v>591</v>
      </c>
      <c r="AC61" s="21">
        <v>2</v>
      </c>
      <c r="AD61" s="21">
        <v>0</v>
      </c>
      <c r="AE61" s="21">
        <v>2</v>
      </c>
      <c r="AF61" s="21">
        <v>3</v>
      </c>
      <c r="AG61" s="22">
        <v>5</v>
      </c>
    </row>
    <row r="62" spans="1:33" ht="15.75" thickBot="1" x14ac:dyDescent="0.3">
      <c r="A62" s="19" t="s">
        <v>27</v>
      </c>
      <c r="B62" s="20" t="s">
        <v>592</v>
      </c>
      <c r="C62" s="21">
        <v>2</v>
      </c>
      <c r="D62" s="21">
        <v>0</v>
      </c>
      <c r="E62" s="21">
        <v>2</v>
      </c>
      <c r="F62" s="21">
        <v>3</v>
      </c>
      <c r="G62" s="22">
        <v>5</v>
      </c>
      <c r="I62" s="80" t="s">
        <v>119</v>
      </c>
      <c r="J62" s="84" t="s">
        <v>120</v>
      </c>
      <c r="K62" s="82">
        <v>0</v>
      </c>
      <c r="L62" s="82">
        <v>0</v>
      </c>
      <c r="M62" s="82">
        <v>0</v>
      </c>
      <c r="N62" s="82">
        <v>0</v>
      </c>
      <c r="O62" s="87">
        <v>5</v>
      </c>
      <c r="Q62" s="140" t="s">
        <v>531</v>
      </c>
      <c r="R62" s="58" t="s">
        <v>27</v>
      </c>
      <c r="S62" s="20" t="s">
        <v>592</v>
      </c>
      <c r="T62" s="59">
        <v>2</v>
      </c>
      <c r="U62" s="59">
        <v>0</v>
      </c>
      <c r="V62" s="59">
        <v>2</v>
      </c>
      <c r="W62" s="59">
        <v>3</v>
      </c>
      <c r="X62" s="60">
        <v>5</v>
      </c>
      <c r="Z62" s="140" t="s">
        <v>531</v>
      </c>
      <c r="AA62" s="58" t="s">
        <v>27</v>
      </c>
      <c r="AB62" s="20" t="s">
        <v>592</v>
      </c>
      <c r="AC62" s="59">
        <v>2</v>
      </c>
      <c r="AD62" s="59">
        <v>0</v>
      </c>
      <c r="AE62" s="59">
        <v>2</v>
      </c>
      <c r="AF62" s="59">
        <v>3</v>
      </c>
      <c r="AG62" s="60">
        <v>5</v>
      </c>
    </row>
    <row r="63" spans="1:33" ht="15.75" thickBot="1" x14ac:dyDescent="0.3">
      <c r="A63" s="57" t="s">
        <v>39</v>
      </c>
      <c r="B63" s="58" t="s">
        <v>136</v>
      </c>
      <c r="C63" s="59">
        <v>3</v>
      </c>
      <c r="D63" s="59">
        <v>0</v>
      </c>
      <c r="E63" s="59">
        <v>0</v>
      </c>
      <c r="F63" s="59">
        <v>3</v>
      </c>
      <c r="G63" s="60">
        <v>5</v>
      </c>
      <c r="I63" s="80" t="s">
        <v>39</v>
      </c>
      <c r="J63" s="84" t="s">
        <v>136</v>
      </c>
      <c r="K63" s="82">
        <v>3</v>
      </c>
      <c r="L63" s="82">
        <v>0</v>
      </c>
      <c r="M63" s="82">
        <v>0</v>
      </c>
      <c r="N63" s="82">
        <v>3</v>
      </c>
      <c r="O63" s="83">
        <v>5</v>
      </c>
      <c r="Q63" s="160"/>
      <c r="R63" s="161"/>
      <c r="S63" s="162" t="s">
        <v>530</v>
      </c>
      <c r="T63" s="163">
        <f>SUM(T58:T62)</f>
        <v>11</v>
      </c>
      <c r="U63" s="164">
        <f>SUM(U58:U62)</f>
        <v>2</v>
      </c>
      <c r="V63" s="164">
        <f>SUM(V58:V62)</f>
        <v>4</v>
      </c>
      <c r="W63" s="164">
        <f>SUM(W58:W62)</f>
        <v>14</v>
      </c>
      <c r="X63" s="165">
        <f>SUM(X58:X62)</f>
        <v>24</v>
      </c>
      <c r="Z63" s="160"/>
      <c r="AA63" s="161"/>
      <c r="AB63" s="162" t="s">
        <v>530</v>
      </c>
      <c r="AC63" s="163">
        <f>SUM(AC58:AC62)</f>
        <v>11</v>
      </c>
      <c r="AD63" s="164">
        <f>SUM(AD58:AD62)</f>
        <v>2</v>
      </c>
      <c r="AE63" s="164">
        <f>SUM(AE58:AE62)</f>
        <v>4</v>
      </c>
      <c r="AF63" s="164">
        <f>SUM(AF58:AF62)</f>
        <v>14</v>
      </c>
      <c r="AG63" s="165">
        <f>SUM(AG58:AG62)</f>
        <v>24</v>
      </c>
    </row>
    <row r="64" spans="1:33" ht="15.75" thickBot="1" x14ac:dyDescent="0.3">
      <c r="A64" s="310" t="s">
        <v>232</v>
      </c>
      <c r="B64" s="311"/>
      <c r="C64" s="65">
        <f>SUM(C58:C63)</f>
        <v>14</v>
      </c>
      <c r="D64" s="65">
        <f>SUM(D58:D63)</f>
        <v>4</v>
      </c>
      <c r="E64" s="65">
        <f>SUM(E58:E63)</f>
        <v>4</v>
      </c>
      <c r="F64" s="65">
        <f>SUM(F58:F63)</f>
        <v>18</v>
      </c>
      <c r="G64" s="66">
        <f>SUM(G58:G63)</f>
        <v>29</v>
      </c>
      <c r="I64" s="324" t="s">
        <v>232</v>
      </c>
      <c r="J64" s="325"/>
      <c r="K64" s="106">
        <f>SUM(K58:K63)</f>
        <v>14</v>
      </c>
      <c r="L64" s="106">
        <f t="shared" ref="L64:N64" si="3">SUM(L58:L63)</f>
        <v>0</v>
      </c>
      <c r="M64" s="106">
        <f t="shared" si="3"/>
        <v>2</v>
      </c>
      <c r="N64" s="106">
        <f t="shared" si="3"/>
        <v>15</v>
      </c>
      <c r="O64" s="107">
        <f>SUM(O58:O63)</f>
        <v>31</v>
      </c>
      <c r="Q64" s="73"/>
      <c r="X64" s="74"/>
      <c r="Z64" s="73"/>
      <c r="AG64" s="74"/>
    </row>
    <row r="65" spans="1:33" ht="15.75" thickBot="1" x14ac:dyDescent="0.3">
      <c r="A65" s="17"/>
      <c r="B65" s="49"/>
      <c r="C65" s="50"/>
      <c r="D65" s="50"/>
      <c r="E65" s="50"/>
      <c r="F65" s="50"/>
      <c r="G65" s="18"/>
      <c r="I65" s="73"/>
      <c r="O65" s="74"/>
      <c r="Q65" s="73"/>
      <c r="X65" s="74"/>
      <c r="Z65" s="73"/>
      <c r="AG65" s="74"/>
    </row>
    <row r="66" spans="1:33" ht="15.75" thickBot="1" x14ac:dyDescent="0.3">
      <c r="A66" s="305" t="s">
        <v>521</v>
      </c>
      <c r="B66" s="306"/>
      <c r="C66" s="306"/>
      <c r="D66" s="306"/>
      <c r="E66" s="306"/>
      <c r="F66" s="306"/>
      <c r="G66" s="307"/>
      <c r="I66" s="305" t="s">
        <v>521</v>
      </c>
      <c r="J66" s="306"/>
      <c r="K66" s="306"/>
      <c r="L66" s="306"/>
      <c r="M66" s="306"/>
      <c r="N66" s="306"/>
      <c r="O66" s="307"/>
      <c r="Q66" s="305" t="s">
        <v>521</v>
      </c>
      <c r="R66" s="306"/>
      <c r="S66" s="306"/>
      <c r="T66" s="306"/>
      <c r="U66" s="306"/>
      <c r="V66" s="306"/>
      <c r="W66" s="306"/>
      <c r="X66" s="307"/>
      <c r="Z66" s="305" t="s">
        <v>521</v>
      </c>
      <c r="AA66" s="306"/>
      <c r="AB66" s="306"/>
      <c r="AC66" s="306"/>
      <c r="AD66" s="306"/>
      <c r="AE66" s="306"/>
      <c r="AF66" s="306"/>
      <c r="AG66" s="307"/>
    </row>
    <row r="67" spans="1:33" x14ac:dyDescent="0.25">
      <c r="A67" s="32" t="s">
        <v>523</v>
      </c>
      <c r="B67" s="33" t="s">
        <v>524</v>
      </c>
      <c r="C67" s="34" t="s">
        <v>1</v>
      </c>
      <c r="D67" s="34" t="s">
        <v>2</v>
      </c>
      <c r="E67" s="34" t="s">
        <v>3</v>
      </c>
      <c r="F67" s="34" t="s">
        <v>4</v>
      </c>
      <c r="G67" s="35" t="s">
        <v>525</v>
      </c>
      <c r="I67" s="24" t="s">
        <v>523</v>
      </c>
      <c r="J67" s="25" t="s">
        <v>524</v>
      </c>
      <c r="K67" s="26" t="s">
        <v>1</v>
      </c>
      <c r="L67" s="26" t="s">
        <v>2</v>
      </c>
      <c r="M67" s="26" t="s">
        <v>3</v>
      </c>
      <c r="N67" s="26" t="s">
        <v>4</v>
      </c>
      <c r="O67" s="27" t="s">
        <v>525</v>
      </c>
      <c r="Q67" s="170"/>
      <c r="R67" s="171" t="s">
        <v>523</v>
      </c>
      <c r="S67" s="172" t="s">
        <v>524</v>
      </c>
      <c r="T67" s="171" t="s">
        <v>1</v>
      </c>
      <c r="U67" s="171" t="s">
        <v>2</v>
      </c>
      <c r="V67" s="171" t="s">
        <v>3</v>
      </c>
      <c r="W67" s="171" t="s">
        <v>4</v>
      </c>
      <c r="X67" s="173" t="s">
        <v>525</v>
      </c>
      <c r="Z67" s="170"/>
      <c r="AA67" s="171" t="s">
        <v>523</v>
      </c>
      <c r="AB67" s="172" t="s">
        <v>524</v>
      </c>
      <c r="AC67" s="171" t="s">
        <v>1</v>
      </c>
      <c r="AD67" s="171" t="s">
        <v>2</v>
      </c>
      <c r="AE67" s="171" t="s">
        <v>3</v>
      </c>
      <c r="AF67" s="171" t="s">
        <v>4</v>
      </c>
      <c r="AG67" s="173" t="s">
        <v>525</v>
      </c>
    </row>
    <row r="68" spans="1:33" x14ac:dyDescent="0.25">
      <c r="A68" s="19" t="s">
        <v>44</v>
      </c>
      <c r="B68" s="20" t="s">
        <v>593</v>
      </c>
      <c r="C68" s="21">
        <v>0</v>
      </c>
      <c r="D68" s="21">
        <v>4</v>
      </c>
      <c r="E68" s="21">
        <v>0</v>
      </c>
      <c r="F68" s="21">
        <v>2</v>
      </c>
      <c r="G68" s="22">
        <v>8</v>
      </c>
      <c r="I68" s="80" t="s">
        <v>122</v>
      </c>
      <c r="J68" s="84" t="s">
        <v>123</v>
      </c>
      <c r="K68" s="82">
        <v>3</v>
      </c>
      <c r="L68" s="82">
        <v>0</v>
      </c>
      <c r="M68" s="82">
        <v>0</v>
      </c>
      <c r="N68" s="82">
        <v>3</v>
      </c>
      <c r="O68" s="101">
        <v>5</v>
      </c>
      <c r="Q68" s="129" t="s">
        <v>531</v>
      </c>
      <c r="R68" s="19" t="s">
        <v>44</v>
      </c>
      <c r="S68" s="20" t="s">
        <v>593</v>
      </c>
      <c r="T68" s="21">
        <v>0</v>
      </c>
      <c r="U68" s="21">
        <v>4</v>
      </c>
      <c r="V68" s="21">
        <v>0</v>
      </c>
      <c r="W68" s="21">
        <v>2</v>
      </c>
      <c r="X68" s="22">
        <v>8</v>
      </c>
      <c r="Z68" s="129" t="s">
        <v>531</v>
      </c>
      <c r="AA68" s="19" t="s">
        <v>44</v>
      </c>
      <c r="AB68" s="20" t="s">
        <v>593</v>
      </c>
      <c r="AC68" s="21">
        <v>0</v>
      </c>
      <c r="AD68" s="21">
        <v>4</v>
      </c>
      <c r="AE68" s="21">
        <v>0</v>
      </c>
      <c r="AF68" s="21">
        <v>2</v>
      </c>
      <c r="AG68" s="22">
        <v>8</v>
      </c>
    </row>
    <row r="69" spans="1:33" x14ac:dyDescent="0.25">
      <c r="A69" s="282" t="s">
        <v>45</v>
      </c>
      <c r="B69" s="281" t="s">
        <v>594</v>
      </c>
      <c r="C69" s="36">
        <v>3</v>
      </c>
      <c r="D69" s="36">
        <v>0</v>
      </c>
      <c r="E69" s="36">
        <v>0</v>
      </c>
      <c r="F69" s="36">
        <v>3</v>
      </c>
      <c r="G69" s="75">
        <v>7</v>
      </c>
      <c r="I69" s="80" t="s">
        <v>124</v>
      </c>
      <c r="J69" s="84" t="s">
        <v>125</v>
      </c>
      <c r="K69" s="82">
        <v>2</v>
      </c>
      <c r="L69" s="82">
        <v>0</v>
      </c>
      <c r="M69" s="82">
        <v>0</v>
      </c>
      <c r="N69" s="82">
        <v>2</v>
      </c>
      <c r="O69" s="101">
        <v>7</v>
      </c>
      <c r="Q69" s="129" t="s">
        <v>531</v>
      </c>
      <c r="R69" s="19" t="s">
        <v>45</v>
      </c>
      <c r="S69" s="281" t="s">
        <v>594</v>
      </c>
      <c r="T69" s="21">
        <v>3</v>
      </c>
      <c r="U69" s="21">
        <v>0</v>
      </c>
      <c r="V69" s="21">
        <v>0</v>
      </c>
      <c r="W69" s="21">
        <v>3</v>
      </c>
      <c r="X69" s="76">
        <v>7</v>
      </c>
      <c r="Z69" s="129" t="s">
        <v>531</v>
      </c>
      <c r="AA69" s="19" t="s">
        <v>45</v>
      </c>
      <c r="AB69" s="281" t="s">
        <v>594</v>
      </c>
      <c r="AC69" s="21">
        <v>3</v>
      </c>
      <c r="AD69" s="21">
        <v>0</v>
      </c>
      <c r="AE69" s="21">
        <v>0</v>
      </c>
      <c r="AF69" s="21">
        <v>3</v>
      </c>
      <c r="AG69" s="76">
        <v>7</v>
      </c>
    </row>
    <row r="70" spans="1:33" x14ac:dyDescent="0.25">
      <c r="A70" s="19" t="s">
        <v>46</v>
      </c>
      <c r="B70" s="20" t="s">
        <v>595</v>
      </c>
      <c r="C70" s="21">
        <v>0</v>
      </c>
      <c r="D70" s="21">
        <v>6</v>
      </c>
      <c r="E70" s="21">
        <v>0</v>
      </c>
      <c r="F70" s="21">
        <v>3</v>
      </c>
      <c r="G70" s="22">
        <v>9</v>
      </c>
      <c r="I70" s="122" t="s">
        <v>97</v>
      </c>
      <c r="J70" s="103" t="s">
        <v>126</v>
      </c>
      <c r="K70" s="123">
        <v>3</v>
      </c>
      <c r="L70" s="123">
        <v>0</v>
      </c>
      <c r="M70" s="123">
        <v>0</v>
      </c>
      <c r="N70" s="123">
        <v>3</v>
      </c>
      <c r="O70" s="126">
        <v>5</v>
      </c>
      <c r="Q70" s="129" t="s">
        <v>531</v>
      </c>
      <c r="R70" s="19" t="s">
        <v>46</v>
      </c>
      <c r="S70" s="20" t="s">
        <v>595</v>
      </c>
      <c r="T70" s="21">
        <v>0</v>
      </c>
      <c r="U70" s="21">
        <v>6</v>
      </c>
      <c r="V70" s="21">
        <v>0</v>
      </c>
      <c r="W70" s="21">
        <v>3</v>
      </c>
      <c r="X70" s="22">
        <v>9</v>
      </c>
      <c r="Z70" s="129" t="s">
        <v>531</v>
      </c>
      <c r="AA70" s="19" t="s">
        <v>46</v>
      </c>
      <c r="AB70" s="20" t="s">
        <v>595</v>
      </c>
      <c r="AC70" s="21">
        <v>0</v>
      </c>
      <c r="AD70" s="21">
        <v>6</v>
      </c>
      <c r="AE70" s="21">
        <v>0</v>
      </c>
      <c r="AF70" s="21">
        <v>3</v>
      </c>
      <c r="AG70" s="22">
        <v>9</v>
      </c>
    </row>
    <row r="71" spans="1:33" x14ac:dyDescent="0.25">
      <c r="A71" s="19" t="s">
        <v>27</v>
      </c>
      <c r="B71" s="20" t="s">
        <v>596</v>
      </c>
      <c r="C71" s="21">
        <v>2</v>
      </c>
      <c r="D71" s="21">
        <v>0</v>
      </c>
      <c r="E71" s="21">
        <v>2</v>
      </c>
      <c r="F71" s="21">
        <v>3</v>
      </c>
      <c r="G71" s="22">
        <v>5</v>
      </c>
      <c r="I71" s="122" t="s">
        <v>39</v>
      </c>
      <c r="J71" s="103" t="s">
        <v>127</v>
      </c>
      <c r="K71" s="123">
        <v>3</v>
      </c>
      <c r="L71" s="123">
        <v>0</v>
      </c>
      <c r="M71" s="123">
        <v>0</v>
      </c>
      <c r="N71" s="123">
        <v>3</v>
      </c>
      <c r="O71" s="126">
        <v>5</v>
      </c>
      <c r="Q71" s="129" t="s">
        <v>531</v>
      </c>
      <c r="R71" s="19" t="s">
        <v>27</v>
      </c>
      <c r="S71" s="20" t="s">
        <v>596</v>
      </c>
      <c r="T71" s="21">
        <v>2</v>
      </c>
      <c r="U71" s="21">
        <v>0</v>
      </c>
      <c r="V71" s="21">
        <v>2</v>
      </c>
      <c r="W71" s="21">
        <v>3</v>
      </c>
      <c r="X71" s="22">
        <v>5</v>
      </c>
      <c r="Z71" s="129" t="s">
        <v>531</v>
      </c>
      <c r="AA71" s="19" t="s">
        <v>27</v>
      </c>
      <c r="AB71" s="20" t="s">
        <v>596</v>
      </c>
      <c r="AC71" s="21">
        <v>2</v>
      </c>
      <c r="AD71" s="21">
        <v>0</v>
      </c>
      <c r="AE71" s="21">
        <v>2</v>
      </c>
      <c r="AF71" s="21">
        <v>3</v>
      </c>
      <c r="AG71" s="22">
        <v>5</v>
      </c>
    </row>
    <row r="72" spans="1:33" ht="15.75" thickBot="1" x14ac:dyDescent="0.3">
      <c r="A72" s="57" t="s">
        <v>47</v>
      </c>
      <c r="B72" s="58" t="s">
        <v>597</v>
      </c>
      <c r="C72" s="59">
        <v>3</v>
      </c>
      <c r="D72" s="59">
        <v>0</v>
      </c>
      <c r="E72" s="59">
        <v>0</v>
      </c>
      <c r="F72" s="59">
        <v>3</v>
      </c>
      <c r="G72" s="60">
        <v>5</v>
      </c>
      <c r="I72" s="122" t="s">
        <v>39</v>
      </c>
      <c r="J72" s="103" t="s">
        <v>128</v>
      </c>
      <c r="K72" s="123">
        <v>3</v>
      </c>
      <c r="L72" s="123">
        <v>0</v>
      </c>
      <c r="M72" s="123">
        <v>0</v>
      </c>
      <c r="N72" s="123">
        <v>3</v>
      </c>
      <c r="O72" s="126">
        <v>5</v>
      </c>
      <c r="Q72" s="129" t="s">
        <v>531</v>
      </c>
      <c r="R72" s="19" t="s">
        <v>47</v>
      </c>
      <c r="S72" s="58" t="s">
        <v>597</v>
      </c>
      <c r="T72" s="21">
        <v>3</v>
      </c>
      <c r="U72" s="21">
        <v>0</v>
      </c>
      <c r="V72" s="21">
        <v>0</v>
      </c>
      <c r="W72" s="21">
        <v>3</v>
      </c>
      <c r="X72" s="22">
        <v>5</v>
      </c>
      <c r="Z72" s="129" t="s">
        <v>531</v>
      </c>
      <c r="AA72" s="19" t="s">
        <v>47</v>
      </c>
      <c r="AB72" s="58" t="s">
        <v>597</v>
      </c>
      <c r="AC72" s="21">
        <v>3</v>
      </c>
      <c r="AD72" s="21">
        <v>0</v>
      </c>
      <c r="AE72" s="21">
        <v>0</v>
      </c>
      <c r="AF72" s="21">
        <v>3</v>
      </c>
      <c r="AG72" s="22">
        <v>5</v>
      </c>
    </row>
    <row r="73" spans="1:33" ht="15.75" thickBot="1" x14ac:dyDescent="0.3">
      <c r="A73" s="310" t="s">
        <v>232</v>
      </c>
      <c r="B73" s="311"/>
      <c r="C73" s="65">
        <f>SUM(C68:C72)</f>
        <v>8</v>
      </c>
      <c r="D73" s="65">
        <f>SUM(D68:D72)</f>
        <v>10</v>
      </c>
      <c r="E73" s="65">
        <f>SUM(E68:E72)</f>
        <v>2</v>
      </c>
      <c r="F73" s="65">
        <f>SUM(F68:F72)</f>
        <v>14</v>
      </c>
      <c r="G73" s="66">
        <f>SUM(G68:G72)</f>
        <v>34</v>
      </c>
      <c r="I73" s="80" t="s">
        <v>129</v>
      </c>
      <c r="J73" s="81" t="s">
        <v>130</v>
      </c>
      <c r="K73" s="82">
        <v>2</v>
      </c>
      <c r="L73" s="82">
        <v>0</v>
      </c>
      <c r="M73" s="82">
        <v>0</v>
      </c>
      <c r="N73" s="82">
        <v>2</v>
      </c>
      <c r="O73" s="101">
        <v>2</v>
      </c>
      <c r="Q73" s="174"/>
      <c r="R73" s="175"/>
      <c r="S73" s="176" t="s">
        <v>530</v>
      </c>
      <c r="T73" s="175">
        <f>SUM(T68:T72)</f>
        <v>8</v>
      </c>
      <c r="U73" s="175">
        <f>SUM(U68:U72)</f>
        <v>10</v>
      </c>
      <c r="V73" s="175">
        <f>SUM(V68:V72)</f>
        <v>2</v>
      </c>
      <c r="W73" s="175">
        <f>SUM(W68:W72)</f>
        <v>14</v>
      </c>
      <c r="X73" s="177">
        <f>SUM(X68:X72)</f>
        <v>34</v>
      </c>
      <c r="Z73" s="174"/>
      <c r="AA73" s="175"/>
      <c r="AB73" s="176" t="s">
        <v>530</v>
      </c>
      <c r="AC73" s="175">
        <f>SUM(AC68:AC72)</f>
        <v>8</v>
      </c>
      <c r="AD73" s="175">
        <f>SUM(AD68:AD72)</f>
        <v>10</v>
      </c>
      <c r="AE73" s="175">
        <f>SUM(AE68:AE72)</f>
        <v>2</v>
      </c>
      <c r="AF73" s="175">
        <f>SUM(AF68:AF72)</f>
        <v>14</v>
      </c>
      <c r="AG73" s="177">
        <f>SUM(AG68:AG72)</f>
        <v>34</v>
      </c>
    </row>
    <row r="74" spans="1:33" ht="15.75" thickBot="1" x14ac:dyDescent="0.3">
      <c r="A74" s="17"/>
      <c r="B74" s="49"/>
      <c r="C74" s="50"/>
      <c r="D74" s="50"/>
      <c r="E74" s="50"/>
      <c r="F74" s="50"/>
      <c r="G74" s="18"/>
      <c r="I74" s="324" t="s">
        <v>232</v>
      </c>
      <c r="J74" s="325"/>
      <c r="K74" s="106">
        <f>SUM(K68:K73)</f>
        <v>16</v>
      </c>
      <c r="L74" s="106">
        <f t="shared" ref="L74:O74" si="4">SUM(L68:L73)</f>
        <v>0</v>
      </c>
      <c r="M74" s="106">
        <f t="shared" si="4"/>
        <v>0</v>
      </c>
      <c r="N74" s="106">
        <f t="shared" si="4"/>
        <v>16</v>
      </c>
      <c r="O74" s="107">
        <f t="shared" si="4"/>
        <v>29</v>
      </c>
      <c r="Q74" s="73"/>
      <c r="X74" s="74"/>
      <c r="Z74" s="73"/>
      <c r="AG74" s="74"/>
    </row>
    <row r="75" spans="1:33" ht="15.75" thickBot="1" x14ac:dyDescent="0.3">
      <c r="A75" s="305" t="s">
        <v>522</v>
      </c>
      <c r="B75" s="306"/>
      <c r="C75" s="306"/>
      <c r="D75" s="306"/>
      <c r="E75" s="306"/>
      <c r="F75" s="306"/>
      <c r="G75" s="307"/>
      <c r="I75" s="305" t="s">
        <v>522</v>
      </c>
      <c r="J75" s="306"/>
      <c r="K75" s="306"/>
      <c r="L75" s="306"/>
      <c r="M75" s="306"/>
      <c r="N75" s="306"/>
      <c r="O75" s="307"/>
      <c r="Q75" s="305" t="s">
        <v>522</v>
      </c>
      <c r="R75" s="306"/>
      <c r="S75" s="306"/>
      <c r="T75" s="306"/>
      <c r="U75" s="306"/>
      <c r="V75" s="306"/>
      <c r="W75" s="306"/>
      <c r="X75" s="307"/>
      <c r="Z75" s="305" t="s">
        <v>522</v>
      </c>
      <c r="AA75" s="306"/>
      <c r="AB75" s="306"/>
      <c r="AC75" s="306"/>
      <c r="AD75" s="306"/>
      <c r="AE75" s="306"/>
      <c r="AF75" s="306"/>
      <c r="AG75" s="307"/>
    </row>
    <row r="76" spans="1:33" x14ac:dyDescent="0.25">
      <c r="A76" s="32" t="s">
        <v>523</v>
      </c>
      <c r="B76" s="33" t="s">
        <v>524</v>
      </c>
      <c r="C76" s="34" t="s">
        <v>1</v>
      </c>
      <c r="D76" s="34" t="s">
        <v>2</v>
      </c>
      <c r="E76" s="34" t="s">
        <v>3</v>
      </c>
      <c r="F76" s="34" t="s">
        <v>4</v>
      </c>
      <c r="G76" s="35" t="s">
        <v>525</v>
      </c>
      <c r="I76" s="24" t="s">
        <v>523</v>
      </c>
      <c r="J76" s="25" t="s">
        <v>524</v>
      </c>
      <c r="K76" s="26" t="s">
        <v>1</v>
      </c>
      <c r="L76" s="26" t="s">
        <v>2</v>
      </c>
      <c r="M76" s="26" t="s">
        <v>3</v>
      </c>
      <c r="N76" s="26" t="s">
        <v>4</v>
      </c>
      <c r="O76" s="27" t="s">
        <v>525</v>
      </c>
      <c r="Q76" s="178"/>
      <c r="R76" s="179" t="s">
        <v>523</v>
      </c>
      <c r="S76" s="25" t="s">
        <v>524</v>
      </c>
      <c r="T76" s="26" t="s">
        <v>1</v>
      </c>
      <c r="U76" s="26" t="s">
        <v>2</v>
      </c>
      <c r="V76" s="26" t="s">
        <v>3</v>
      </c>
      <c r="W76" s="26" t="s">
        <v>4</v>
      </c>
      <c r="X76" s="27" t="s">
        <v>525</v>
      </c>
      <c r="Z76" s="178"/>
      <c r="AA76" s="179" t="s">
        <v>523</v>
      </c>
      <c r="AB76" s="25" t="s">
        <v>524</v>
      </c>
      <c r="AC76" s="26" t="s">
        <v>1</v>
      </c>
      <c r="AD76" s="26" t="s">
        <v>2</v>
      </c>
      <c r="AE76" s="26" t="s">
        <v>3</v>
      </c>
      <c r="AF76" s="26" t="s">
        <v>4</v>
      </c>
      <c r="AG76" s="27" t="s">
        <v>525</v>
      </c>
    </row>
    <row r="77" spans="1:33" x14ac:dyDescent="0.25">
      <c r="A77" s="19" t="s">
        <v>48</v>
      </c>
      <c r="B77" s="20" t="s">
        <v>598</v>
      </c>
      <c r="C77" s="21">
        <v>0</v>
      </c>
      <c r="D77" s="21">
        <v>4</v>
      </c>
      <c r="E77" s="21">
        <v>0</v>
      </c>
      <c r="F77" s="37">
        <v>2</v>
      </c>
      <c r="G77" s="22">
        <v>8</v>
      </c>
      <c r="I77" s="80" t="s">
        <v>131</v>
      </c>
      <c r="J77" s="84" t="s">
        <v>132</v>
      </c>
      <c r="K77" s="82">
        <v>0</v>
      </c>
      <c r="L77" s="82">
        <v>0</v>
      </c>
      <c r="M77" s="82">
        <v>4</v>
      </c>
      <c r="N77" s="82">
        <v>2</v>
      </c>
      <c r="O77" s="101">
        <v>8</v>
      </c>
      <c r="Q77" s="180" t="s">
        <v>531</v>
      </c>
      <c r="R77" s="19" t="s">
        <v>48</v>
      </c>
      <c r="S77" s="20" t="s">
        <v>598</v>
      </c>
      <c r="T77" s="21">
        <v>0</v>
      </c>
      <c r="U77" s="21">
        <v>4</v>
      </c>
      <c r="V77" s="21">
        <v>0</v>
      </c>
      <c r="W77" s="37">
        <v>2</v>
      </c>
      <c r="X77" s="22">
        <v>8</v>
      </c>
      <c r="Z77" s="180" t="s">
        <v>531</v>
      </c>
      <c r="AA77" s="19" t="s">
        <v>48</v>
      </c>
      <c r="AB77" s="20" t="s">
        <v>598</v>
      </c>
      <c r="AC77" s="21">
        <v>0</v>
      </c>
      <c r="AD77" s="21">
        <v>4</v>
      </c>
      <c r="AE77" s="21">
        <v>0</v>
      </c>
      <c r="AF77" s="37">
        <v>2</v>
      </c>
      <c r="AG77" s="22">
        <v>8</v>
      </c>
    </row>
    <row r="78" spans="1:33" x14ac:dyDescent="0.25">
      <c r="A78" s="19" t="s">
        <v>27</v>
      </c>
      <c r="B78" s="20" t="s">
        <v>599</v>
      </c>
      <c r="C78" s="21">
        <v>2</v>
      </c>
      <c r="D78" s="21">
        <v>0</v>
      </c>
      <c r="E78" s="21">
        <v>2</v>
      </c>
      <c r="F78" s="37">
        <v>3</v>
      </c>
      <c r="G78" s="22">
        <v>5</v>
      </c>
      <c r="I78" s="80" t="s">
        <v>97</v>
      </c>
      <c r="J78" s="84" t="s">
        <v>133</v>
      </c>
      <c r="K78" s="82">
        <v>3</v>
      </c>
      <c r="L78" s="82">
        <v>0</v>
      </c>
      <c r="M78" s="82">
        <v>0</v>
      </c>
      <c r="N78" s="82">
        <v>3</v>
      </c>
      <c r="O78" s="101">
        <v>5</v>
      </c>
      <c r="Q78" s="129" t="s">
        <v>531</v>
      </c>
      <c r="R78" s="19" t="s">
        <v>27</v>
      </c>
      <c r="S78" s="20" t="s">
        <v>599</v>
      </c>
      <c r="T78" s="21">
        <v>2</v>
      </c>
      <c r="U78" s="21">
        <v>0</v>
      </c>
      <c r="V78" s="21">
        <v>2</v>
      </c>
      <c r="W78" s="37">
        <v>3</v>
      </c>
      <c r="X78" s="22">
        <v>5</v>
      </c>
      <c r="Z78" s="129" t="s">
        <v>531</v>
      </c>
      <c r="AA78" s="19" t="s">
        <v>27</v>
      </c>
      <c r="AB78" s="20" t="s">
        <v>599</v>
      </c>
      <c r="AC78" s="21">
        <v>2</v>
      </c>
      <c r="AD78" s="21">
        <v>0</v>
      </c>
      <c r="AE78" s="21">
        <v>2</v>
      </c>
      <c r="AF78" s="37">
        <v>3</v>
      </c>
      <c r="AG78" s="22">
        <v>5</v>
      </c>
    </row>
    <row r="79" spans="1:33" x14ac:dyDescent="0.25">
      <c r="A79" s="19" t="s">
        <v>49</v>
      </c>
      <c r="B79" s="20" t="s">
        <v>600</v>
      </c>
      <c r="C79" s="21">
        <v>0</v>
      </c>
      <c r="D79" s="21">
        <v>6</v>
      </c>
      <c r="E79" s="21">
        <v>0</v>
      </c>
      <c r="F79" s="37">
        <v>3</v>
      </c>
      <c r="G79" s="22">
        <v>9</v>
      </c>
      <c r="I79" s="109" t="s">
        <v>97</v>
      </c>
      <c r="J79" s="110" t="s">
        <v>134</v>
      </c>
      <c r="K79" s="111">
        <v>3</v>
      </c>
      <c r="L79" s="111">
        <v>0</v>
      </c>
      <c r="M79" s="111">
        <v>0</v>
      </c>
      <c r="N79" s="111">
        <v>3</v>
      </c>
      <c r="O79" s="112">
        <v>5</v>
      </c>
      <c r="Q79" s="129" t="s">
        <v>531</v>
      </c>
      <c r="R79" s="19" t="s">
        <v>49</v>
      </c>
      <c r="S79" s="20" t="s">
        <v>600</v>
      </c>
      <c r="T79" s="21">
        <v>0</v>
      </c>
      <c r="U79" s="21">
        <v>6</v>
      </c>
      <c r="V79" s="21">
        <v>0</v>
      </c>
      <c r="W79" s="37">
        <v>3</v>
      </c>
      <c r="X79" s="22">
        <v>9</v>
      </c>
      <c r="Z79" s="129" t="s">
        <v>531</v>
      </c>
      <c r="AA79" s="19" t="s">
        <v>49</v>
      </c>
      <c r="AB79" s="20" t="s">
        <v>600</v>
      </c>
      <c r="AC79" s="21">
        <v>0</v>
      </c>
      <c r="AD79" s="21">
        <v>6</v>
      </c>
      <c r="AE79" s="21">
        <v>0</v>
      </c>
      <c r="AF79" s="37">
        <v>3</v>
      </c>
      <c r="AG79" s="22">
        <v>9</v>
      </c>
    </row>
    <row r="80" spans="1:33" x14ac:dyDescent="0.25">
      <c r="A80" s="19" t="s">
        <v>39</v>
      </c>
      <c r="B80" s="20" t="s">
        <v>601</v>
      </c>
      <c r="C80" s="21">
        <v>3</v>
      </c>
      <c r="D80" s="21">
        <v>0</v>
      </c>
      <c r="E80" s="21">
        <v>0</v>
      </c>
      <c r="F80" s="37">
        <v>3</v>
      </c>
      <c r="G80" s="22">
        <v>5</v>
      </c>
      <c r="I80" s="122" t="s">
        <v>39</v>
      </c>
      <c r="J80" s="103" t="s">
        <v>135</v>
      </c>
      <c r="K80" s="123">
        <v>3</v>
      </c>
      <c r="L80" s="123">
        <v>0</v>
      </c>
      <c r="M80" s="123">
        <v>0</v>
      </c>
      <c r="N80" s="123">
        <v>3</v>
      </c>
      <c r="O80" s="126">
        <v>5</v>
      </c>
      <c r="Q80" s="129" t="s">
        <v>531</v>
      </c>
      <c r="R80" s="19" t="s">
        <v>39</v>
      </c>
      <c r="S80" s="20" t="s">
        <v>601</v>
      </c>
      <c r="T80" s="21">
        <v>3</v>
      </c>
      <c r="U80" s="21">
        <v>0</v>
      </c>
      <c r="V80" s="21">
        <v>0</v>
      </c>
      <c r="W80" s="37">
        <v>3</v>
      </c>
      <c r="X80" s="22">
        <v>5</v>
      </c>
      <c r="Z80" s="129" t="s">
        <v>531</v>
      </c>
      <c r="AA80" s="19" t="s">
        <v>39</v>
      </c>
      <c r="AB80" s="20" t="s">
        <v>601</v>
      </c>
      <c r="AC80" s="21">
        <v>3</v>
      </c>
      <c r="AD80" s="21">
        <v>0</v>
      </c>
      <c r="AE80" s="21">
        <v>0</v>
      </c>
      <c r="AF80" s="37">
        <v>3</v>
      </c>
      <c r="AG80" s="22">
        <v>5</v>
      </c>
    </row>
    <row r="81" spans="1:33" ht="15.75" thickBot="1" x14ac:dyDescent="0.3">
      <c r="A81" s="19" t="s">
        <v>50</v>
      </c>
      <c r="B81" s="20" t="s">
        <v>602</v>
      </c>
      <c r="C81" s="21">
        <v>0</v>
      </c>
      <c r="D81" s="21">
        <v>4</v>
      </c>
      <c r="E81" s="21">
        <v>0</v>
      </c>
      <c r="F81" s="21">
        <v>2</v>
      </c>
      <c r="G81" s="76">
        <v>4</v>
      </c>
      <c r="I81" s="122" t="s">
        <v>39</v>
      </c>
      <c r="J81" s="103" t="s">
        <v>236</v>
      </c>
      <c r="K81" s="123">
        <v>3</v>
      </c>
      <c r="L81" s="123">
        <v>0</v>
      </c>
      <c r="M81" s="123">
        <v>0</v>
      </c>
      <c r="N81" s="123">
        <v>3</v>
      </c>
      <c r="O81" s="126">
        <v>5</v>
      </c>
      <c r="Q81" s="129" t="s">
        <v>531</v>
      </c>
      <c r="R81" s="19" t="s">
        <v>50</v>
      </c>
      <c r="S81" s="20" t="s">
        <v>602</v>
      </c>
      <c r="T81" s="21">
        <v>0</v>
      </c>
      <c r="U81" s="21">
        <v>4</v>
      </c>
      <c r="V81" s="21">
        <v>0</v>
      </c>
      <c r="W81" s="37">
        <v>2</v>
      </c>
      <c r="X81" s="22">
        <v>4</v>
      </c>
      <c r="Z81" s="129" t="s">
        <v>531</v>
      </c>
      <c r="AA81" s="19" t="s">
        <v>50</v>
      </c>
      <c r="AB81" s="20" t="s">
        <v>602</v>
      </c>
      <c r="AC81" s="21">
        <v>0</v>
      </c>
      <c r="AD81" s="21">
        <v>4</v>
      </c>
      <c r="AE81" s="21">
        <v>0</v>
      </c>
      <c r="AF81" s="37">
        <v>2</v>
      </c>
      <c r="AG81" s="22">
        <v>4</v>
      </c>
    </row>
    <row r="82" spans="1:33" ht="15.75" thickBot="1" x14ac:dyDescent="0.3">
      <c r="A82" s="310" t="s">
        <v>232</v>
      </c>
      <c r="B82" s="311"/>
      <c r="C82" s="40">
        <f>SUM(C77:C81)</f>
        <v>5</v>
      </c>
      <c r="D82" s="40">
        <f>SUM(D77:D81)</f>
        <v>14</v>
      </c>
      <c r="E82" s="40">
        <f>SUM(E77:E81)</f>
        <v>2</v>
      </c>
      <c r="F82" s="41">
        <f>SUM(F77:F81)</f>
        <v>13</v>
      </c>
      <c r="G82" s="42">
        <f>SUM(G77:G81)</f>
        <v>31</v>
      </c>
      <c r="I82" s="88" t="s">
        <v>137</v>
      </c>
      <c r="J82" s="89" t="s">
        <v>138</v>
      </c>
      <c r="K82" s="90">
        <v>2</v>
      </c>
      <c r="L82" s="90">
        <v>0</v>
      </c>
      <c r="M82" s="90">
        <v>0</v>
      </c>
      <c r="N82" s="90">
        <v>2</v>
      </c>
      <c r="O82" s="125">
        <v>2</v>
      </c>
      <c r="Q82" s="174"/>
      <c r="R82" s="175"/>
      <c r="S82" s="176" t="s">
        <v>530</v>
      </c>
      <c r="T82" s="175">
        <f>SUM(T77:T81)</f>
        <v>5</v>
      </c>
      <c r="U82" s="175">
        <f>SUM(U77:U81)</f>
        <v>14</v>
      </c>
      <c r="V82" s="175">
        <f>SUM(V77:V81)</f>
        <v>2</v>
      </c>
      <c r="W82" s="175">
        <f>SUM(W77:W81)</f>
        <v>13</v>
      </c>
      <c r="X82" s="177">
        <f>SUM(X77:X81)</f>
        <v>31</v>
      </c>
      <c r="Z82" s="174"/>
      <c r="AA82" s="175"/>
      <c r="AB82" s="176" t="s">
        <v>530</v>
      </c>
      <c r="AC82" s="175">
        <f>SUM(AC77:AC81)</f>
        <v>5</v>
      </c>
      <c r="AD82" s="175">
        <f>SUM(AD77:AD81)</f>
        <v>14</v>
      </c>
      <c r="AE82" s="175">
        <f>SUM(AE77:AE81)</f>
        <v>2</v>
      </c>
      <c r="AF82" s="175">
        <f>SUM(AF77:AF81)</f>
        <v>13</v>
      </c>
      <c r="AG82" s="177">
        <f>SUM(AG77:AG81)</f>
        <v>31</v>
      </c>
    </row>
    <row r="83" spans="1:33" ht="15.75" thickBot="1" x14ac:dyDescent="0.3">
      <c r="A83" s="43"/>
      <c r="B83" s="52"/>
      <c r="C83" s="52"/>
      <c r="D83" s="52"/>
      <c r="E83" s="52"/>
      <c r="F83" s="52"/>
      <c r="G83" s="44"/>
      <c r="I83" s="310" t="s">
        <v>232</v>
      </c>
      <c r="J83" s="311"/>
      <c r="K83" s="92">
        <f>SUM(K77:K82)</f>
        <v>14</v>
      </c>
      <c r="L83" s="92">
        <f>SUM(L77:L82)</f>
        <v>0</v>
      </c>
      <c r="M83" s="92">
        <f>SUM(M77:M82)</f>
        <v>4</v>
      </c>
      <c r="N83" s="92">
        <f>SUM(N77:N82)</f>
        <v>16</v>
      </c>
      <c r="O83" s="93">
        <f>SUM(O77:O82)</f>
        <v>30</v>
      </c>
      <c r="Q83" s="73"/>
      <c r="X83" s="74"/>
      <c r="Z83" s="73"/>
      <c r="AG83" s="74"/>
    </row>
    <row r="84" spans="1:33" ht="15.75" thickBot="1" x14ac:dyDescent="0.3">
      <c r="A84" s="73"/>
      <c r="G84" s="74"/>
      <c r="I84" s="318" t="s">
        <v>55</v>
      </c>
      <c r="J84" s="45" t="s">
        <v>534</v>
      </c>
      <c r="K84" s="326">
        <f>SUM(N83,N74,N64,N54,N45,N35,N23,N12)</f>
        <v>145</v>
      </c>
      <c r="L84" s="327"/>
      <c r="M84" s="327"/>
      <c r="N84" s="327"/>
      <c r="O84" s="328"/>
      <c r="Q84" s="73"/>
      <c r="X84" s="74"/>
      <c r="Z84" s="73"/>
      <c r="AG84" s="74"/>
    </row>
    <row r="85" spans="1:33" x14ac:dyDescent="0.25">
      <c r="A85" s="318" t="s">
        <v>55</v>
      </c>
      <c r="B85" s="45" t="s">
        <v>534</v>
      </c>
      <c r="C85" s="326">
        <f>SUM(F82,F73,F64,F54,F44,F34,F24,F12)</f>
        <v>144</v>
      </c>
      <c r="D85" s="327"/>
      <c r="E85" s="327"/>
      <c r="F85" s="327"/>
      <c r="G85" s="328"/>
      <c r="I85" s="319"/>
      <c r="J85" s="46" t="s">
        <v>535</v>
      </c>
      <c r="K85" s="315">
        <f>SUM(K83,K74,K64,K54,K45,K35,K23,K12)</f>
        <v>126</v>
      </c>
      <c r="L85" s="316"/>
      <c r="M85" s="316"/>
      <c r="N85" s="316"/>
      <c r="O85" s="317"/>
      <c r="Q85" s="181"/>
      <c r="R85" s="182"/>
      <c r="S85" s="185" t="s">
        <v>533</v>
      </c>
      <c r="T85" s="331">
        <f>W82 +W73 +W63 +W54 +W44 +W33 +W20 +W8</f>
        <v>116</v>
      </c>
      <c r="U85" s="331"/>
      <c r="V85" s="331"/>
      <c r="W85" s="332"/>
      <c r="X85" s="183"/>
      <c r="Z85" s="181"/>
      <c r="AA85" s="182"/>
      <c r="AB85" s="185" t="s">
        <v>533</v>
      </c>
      <c r="AC85" s="331">
        <f>AF82 +AF73 +AF63 +AF54 +AF44 +AF33 +AF20 +AF8</f>
        <v>116</v>
      </c>
      <c r="AD85" s="331"/>
      <c r="AE85" s="331"/>
      <c r="AF85" s="332"/>
      <c r="AG85" s="183"/>
    </row>
    <row r="86" spans="1:33" ht="15.75" thickBot="1" x14ac:dyDescent="0.3">
      <c r="A86" s="319"/>
      <c r="B86" s="46" t="s">
        <v>535</v>
      </c>
      <c r="C86" s="315">
        <f>SUM(C82,C73,C64,C54,C44,C34,C24,C12)</f>
        <v>107</v>
      </c>
      <c r="D86" s="316"/>
      <c r="E86" s="316"/>
      <c r="F86" s="316"/>
      <c r="G86" s="317"/>
      <c r="I86" s="319"/>
      <c r="J86" s="46" t="s">
        <v>536</v>
      </c>
      <c r="K86" s="315">
        <f>SUM(L83,L74,L64,L54,L45,L35,L23,L12)</f>
        <v>12</v>
      </c>
      <c r="L86" s="316"/>
      <c r="M86" s="316"/>
      <c r="N86" s="316"/>
      <c r="O86" s="317"/>
      <c r="Q86" s="184"/>
      <c r="R86" s="264"/>
      <c r="S86" s="186" t="s">
        <v>525</v>
      </c>
      <c r="T86" s="333">
        <f>X82+X73+X63+X54+X44+X33+X20+X8</f>
        <v>206</v>
      </c>
      <c r="U86" s="333"/>
      <c r="V86" s="333"/>
      <c r="W86" s="334"/>
      <c r="X86" s="44"/>
      <c r="Z86" s="184"/>
      <c r="AA86" s="264"/>
      <c r="AB86" s="186" t="s">
        <v>525</v>
      </c>
      <c r="AC86" s="333">
        <f>AG82+AG73+AG63+AG54+AG44+AG33+AG20+AG8</f>
        <v>206</v>
      </c>
      <c r="AD86" s="333"/>
      <c r="AE86" s="333"/>
      <c r="AF86" s="334"/>
      <c r="AG86" s="44"/>
    </row>
    <row r="87" spans="1:33" x14ac:dyDescent="0.25">
      <c r="A87" s="319"/>
      <c r="B87" s="46" t="s">
        <v>536</v>
      </c>
      <c r="C87" s="315">
        <f>SUM(D82,D73,D64,D54,D44,D34,D24,D12)</f>
        <v>34</v>
      </c>
      <c r="D87" s="316"/>
      <c r="E87" s="316"/>
      <c r="F87" s="316"/>
      <c r="G87" s="317"/>
      <c r="I87" s="319"/>
      <c r="J87" s="46" t="s">
        <v>537</v>
      </c>
      <c r="K87" s="315">
        <f>SUM(M83,M74,M64,M54,M45,M35,M23,M12)</f>
        <v>26</v>
      </c>
      <c r="L87" s="316"/>
      <c r="M87" s="316"/>
      <c r="N87" s="316"/>
      <c r="O87" s="317"/>
      <c r="Q87" s="184"/>
      <c r="R87" s="50"/>
      <c r="S87" s="49"/>
      <c r="T87" s="50"/>
      <c r="U87" s="50"/>
      <c r="V87" s="50"/>
      <c r="W87" s="50"/>
      <c r="X87" s="18"/>
      <c r="Z87" s="184"/>
      <c r="AA87" s="50"/>
      <c r="AB87" s="49"/>
      <c r="AC87" s="50"/>
      <c r="AD87" s="50"/>
      <c r="AE87" s="50"/>
      <c r="AF87" s="50"/>
      <c r="AG87" s="18"/>
    </row>
    <row r="88" spans="1:33" x14ac:dyDescent="0.25">
      <c r="A88" s="319"/>
      <c r="B88" s="46" t="s">
        <v>537</v>
      </c>
      <c r="C88" s="315">
        <f>SUM(E82,E73,E64,E54,E44,E34,E24,E12)</f>
        <v>40</v>
      </c>
      <c r="D88" s="316"/>
      <c r="E88" s="316"/>
      <c r="F88" s="316"/>
      <c r="G88" s="317"/>
      <c r="I88" s="319"/>
      <c r="J88" s="46" t="s">
        <v>538</v>
      </c>
      <c r="K88" s="315">
        <f>SUM(O83,O74,O64,O54,O45,O35,O23,O12)</f>
        <v>243</v>
      </c>
      <c r="L88" s="316"/>
      <c r="M88" s="316"/>
      <c r="N88" s="316"/>
      <c r="O88" s="317"/>
      <c r="Q88" s="184"/>
      <c r="R88" s="50"/>
      <c r="X88" s="18"/>
      <c r="Z88" s="184"/>
      <c r="AA88" s="50"/>
      <c r="AG88" s="18"/>
    </row>
    <row r="89" spans="1:33" x14ac:dyDescent="0.25">
      <c r="A89" s="319"/>
      <c r="B89" s="46" t="s">
        <v>538</v>
      </c>
      <c r="C89" s="315">
        <f>SUM(G82,G73,G64,G54,G44,G34,G24,G12)</f>
        <v>244</v>
      </c>
      <c r="D89" s="316"/>
      <c r="E89" s="316"/>
      <c r="F89" s="316"/>
      <c r="G89" s="317"/>
      <c r="I89" s="319"/>
      <c r="J89" s="47" t="s">
        <v>539</v>
      </c>
      <c r="K89" s="315">
        <f>SUM(O40,O60,O81,O78:O80,O72,O70:O71,O63,O52,O51,O53)</f>
        <v>65</v>
      </c>
      <c r="L89" s="316"/>
      <c r="M89" s="316"/>
      <c r="N89" s="316"/>
      <c r="O89" s="317"/>
      <c r="Q89" s="184"/>
      <c r="R89" s="50"/>
      <c r="X89" s="18"/>
      <c r="Z89" s="184"/>
      <c r="AA89" s="50"/>
      <c r="AG89" s="18"/>
    </row>
    <row r="90" spans="1:33" ht="15.75" thickBot="1" x14ac:dyDescent="0.3">
      <c r="A90" s="319"/>
      <c r="B90" s="47" t="s">
        <v>539</v>
      </c>
      <c r="C90" s="315">
        <f>SUM(G80,G78,G71,G63,G62,G61,G53,G52,G51,G41,G32,G31)</f>
        <v>60</v>
      </c>
      <c r="D90" s="316"/>
      <c r="E90" s="316"/>
      <c r="F90" s="316"/>
      <c r="G90" s="317"/>
      <c r="I90" s="320"/>
      <c r="J90" s="48" t="s">
        <v>540</v>
      </c>
      <c r="K90" s="312">
        <f>K89/K88*100</f>
        <v>26.748971193415638</v>
      </c>
      <c r="L90" s="313"/>
      <c r="M90" s="313"/>
      <c r="N90" s="313"/>
      <c r="O90" s="314"/>
      <c r="Q90" s="184"/>
      <c r="R90" s="265"/>
      <c r="S90" s="266"/>
      <c r="T90" s="267"/>
      <c r="U90" s="267"/>
      <c r="V90" s="267"/>
      <c r="W90" s="267"/>
      <c r="X90" s="187"/>
      <c r="Z90" s="184"/>
      <c r="AA90" s="265"/>
      <c r="AB90" s="266"/>
      <c r="AC90" s="267"/>
      <c r="AD90" s="267"/>
      <c r="AE90" s="267"/>
      <c r="AF90" s="267"/>
      <c r="AG90" s="187"/>
    </row>
    <row r="91" spans="1:33" ht="18.75" thickBot="1" x14ac:dyDescent="0.3">
      <c r="A91" s="320"/>
      <c r="B91" s="48" t="s">
        <v>540</v>
      </c>
      <c r="C91" s="312">
        <f>C90/C89*100</f>
        <v>24.590163934426229</v>
      </c>
      <c r="D91" s="313"/>
      <c r="E91" s="313"/>
      <c r="F91" s="313"/>
      <c r="G91" s="314"/>
      <c r="H91" s="74"/>
      <c r="I91" s="283"/>
      <c r="J91" s="273" t="s">
        <v>541</v>
      </c>
      <c r="K91" s="285"/>
      <c r="L91" s="286"/>
      <c r="M91" s="286"/>
      <c r="N91" s="286"/>
      <c r="O91" s="287"/>
      <c r="Q91" s="184"/>
      <c r="R91" s="265"/>
      <c r="S91" s="270"/>
      <c r="T91" s="270"/>
      <c r="U91" s="270"/>
      <c r="V91" s="270"/>
      <c r="W91" s="270"/>
      <c r="X91" s="187"/>
      <c r="Z91" s="184"/>
      <c r="AA91" s="265"/>
      <c r="AB91" s="270"/>
      <c r="AC91" s="270"/>
      <c r="AD91" s="270"/>
      <c r="AE91" s="270"/>
      <c r="AF91" s="270"/>
      <c r="AG91" s="187"/>
    </row>
    <row r="92" spans="1:33" ht="18.75" thickBot="1" x14ac:dyDescent="0.3">
      <c r="A92" s="291" t="s">
        <v>541</v>
      </c>
      <c r="B92" s="292"/>
      <c r="C92" s="292"/>
      <c r="D92" s="292"/>
      <c r="E92" s="292"/>
      <c r="F92" s="292"/>
      <c r="G92" s="293"/>
      <c r="I92" s="284"/>
      <c r="J92" s="274" t="s">
        <v>542</v>
      </c>
      <c r="K92" s="288"/>
      <c r="L92" s="289"/>
      <c r="M92" s="289"/>
      <c r="N92" s="289"/>
      <c r="O92" s="290"/>
      <c r="Q92" s="77"/>
      <c r="R92" s="78"/>
      <c r="S92" s="78"/>
      <c r="T92" s="78"/>
      <c r="U92" s="78"/>
      <c r="V92" s="78"/>
      <c r="W92" s="78"/>
      <c r="X92" s="79"/>
      <c r="Z92" s="77"/>
      <c r="AA92" s="78"/>
      <c r="AB92" s="78"/>
      <c r="AC92" s="78"/>
      <c r="AD92" s="78"/>
      <c r="AE92" s="78"/>
      <c r="AF92" s="78"/>
      <c r="AG92" s="79"/>
    </row>
  </sheetData>
  <mergeCells count="75">
    <mergeCell ref="Z66:AG66"/>
    <mergeCell ref="Z75:AG75"/>
    <mergeCell ref="AC85:AF85"/>
    <mergeCell ref="AC86:AF86"/>
    <mergeCell ref="I84:I90"/>
    <mergeCell ref="K84:O84"/>
    <mergeCell ref="K85:O85"/>
    <mergeCell ref="K86:O86"/>
    <mergeCell ref="K87:O87"/>
    <mergeCell ref="K88:O88"/>
    <mergeCell ref="K89:O89"/>
    <mergeCell ref="K90:O90"/>
    <mergeCell ref="Q75:X75"/>
    <mergeCell ref="T85:W85"/>
    <mergeCell ref="T86:W86"/>
    <mergeCell ref="Q66:X66"/>
    <mergeCell ref="Z47:AG47"/>
    <mergeCell ref="Z56:AG56"/>
    <mergeCell ref="Q2:X2"/>
    <mergeCell ref="Q3:X3"/>
    <mergeCell ref="Q14:X14"/>
    <mergeCell ref="Q26:X26"/>
    <mergeCell ref="Q37:X37"/>
    <mergeCell ref="Q47:X47"/>
    <mergeCell ref="Q56:X56"/>
    <mergeCell ref="Z2:AG2"/>
    <mergeCell ref="Z3:AG3"/>
    <mergeCell ref="Z14:AG14"/>
    <mergeCell ref="Z26:AG26"/>
    <mergeCell ref="Z37:AG37"/>
    <mergeCell ref="I35:J35"/>
    <mergeCell ref="C85:G85"/>
    <mergeCell ref="C86:G86"/>
    <mergeCell ref="C87:G87"/>
    <mergeCell ref="C88:G88"/>
    <mergeCell ref="I36:O36"/>
    <mergeCell ref="I45:J45"/>
    <mergeCell ref="I46:O46"/>
    <mergeCell ref="I54:J54"/>
    <mergeCell ref="I56:O56"/>
    <mergeCell ref="I64:J64"/>
    <mergeCell ref="I66:O66"/>
    <mergeCell ref="I74:J74"/>
    <mergeCell ref="I75:O75"/>
    <mergeCell ref="I83:J83"/>
    <mergeCell ref="A56:G56"/>
    <mergeCell ref="I2:O2"/>
    <mergeCell ref="I3:O3"/>
    <mergeCell ref="I12:J12"/>
    <mergeCell ref="I14:O14"/>
    <mergeCell ref="I26:O26"/>
    <mergeCell ref="A64:B64"/>
    <mergeCell ref="A66:G66"/>
    <mergeCell ref="A73:B73"/>
    <mergeCell ref="C91:G91"/>
    <mergeCell ref="C89:G89"/>
    <mergeCell ref="C90:G90"/>
    <mergeCell ref="A82:B82"/>
    <mergeCell ref="A85:A91"/>
    <mergeCell ref="I91:I92"/>
    <mergeCell ref="K91:O92"/>
    <mergeCell ref="A92:G92"/>
    <mergeCell ref="A1:AG1"/>
    <mergeCell ref="A2:G2"/>
    <mergeCell ref="A3:G3"/>
    <mergeCell ref="A12:B12"/>
    <mergeCell ref="A14:G14"/>
    <mergeCell ref="A75:G75"/>
    <mergeCell ref="A24:B24"/>
    <mergeCell ref="A26:G26"/>
    <mergeCell ref="A34:B34"/>
    <mergeCell ref="A36:G36"/>
    <mergeCell ref="A44:B44"/>
    <mergeCell ref="A46:G46"/>
    <mergeCell ref="A54:B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BED7-6CA8-442F-B38F-0F80A0C01E54}">
  <dimension ref="A1:AG95"/>
  <sheetViews>
    <sheetView topLeftCell="A28" zoomScale="55" zoomScaleNormal="55" workbookViewId="0">
      <selection activeCell="B69" sqref="A69:B69"/>
    </sheetView>
  </sheetViews>
  <sheetFormatPr defaultRowHeight="15" x14ac:dyDescent="0.25"/>
  <cols>
    <col min="1" max="1" width="11.28515625" bestFit="1" customWidth="1"/>
    <col min="2" max="2" width="43.85546875" customWidth="1"/>
    <col min="3" max="3" width="4.85546875" customWidth="1"/>
    <col min="4" max="4" width="3.42578125" bestFit="1" customWidth="1"/>
    <col min="5" max="5" width="2.85546875" bestFit="1" customWidth="1"/>
    <col min="6" max="6" width="4.5703125" bestFit="1" customWidth="1"/>
    <col min="7" max="7" width="4.5703125" customWidth="1"/>
    <col min="9" max="9" width="11.5703125" customWidth="1"/>
    <col min="10" max="10" width="40.5703125" bestFit="1" customWidth="1"/>
    <col min="11" max="11" width="5.140625" customWidth="1"/>
    <col min="12" max="12" width="4.140625" customWidth="1"/>
    <col min="13" max="13" width="2.85546875" bestFit="1" customWidth="1"/>
    <col min="14" max="14" width="4.5703125" bestFit="1" customWidth="1"/>
    <col min="15" max="15" width="7.42578125" customWidth="1"/>
    <col min="17" max="17" width="16.28515625" customWidth="1"/>
    <col min="18" max="18" width="11.5703125" customWidth="1"/>
    <col min="19" max="19" width="41.85546875" customWidth="1"/>
    <col min="20" max="20" width="6.28515625" customWidth="1"/>
    <col min="21" max="21" width="4.5703125" customWidth="1"/>
    <col min="22" max="22" width="5.7109375" customWidth="1"/>
    <col min="23" max="23" width="4.5703125" customWidth="1"/>
    <col min="24" max="24" width="7.42578125" customWidth="1"/>
    <col min="26" max="26" width="16.28515625" customWidth="1"/>
    <col min="27" max="27" width="12.28515625" customWidth="1"/>
    <col min="28" max="28" width="41.85546875" customWidth="1"/>
    <col min="29" max="29" width="6.28515625" customWidth="1"/>
    <col min="30" max="30" width="4.5703125" customWidth="1"/>
    <col min="31" max="31" width="5.7109375" customWidth="1"/>
    <col min="32" max="32" width="4.5703125" customWidth="1"/>
    <col min="33" max="33" width="7.42578125" customWidth="1"/>
  </cols>
  <sheetData>
    <row r="1" spans="1:33" ht="52.9" customHeight="1" thickBot="1" x14ac:dyDescent="0.3">
      <c r="A1" s="294" t="s">
        <v>508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78" customHeight="1" thickBot="1" x14ac:dyDescent="0.3">
      <c r="A2" s="297" t="s">
        <v>532</v>
      </c>
      <c r="B2" s="298"/>
      <c r="C2" s="298"/>
      <c r="D2" s="298"/>
      <c r="E2" s="298"/>
      <c r="F2" s="298"/>
      <c r="G2" s="299"/>
      <c r="I2" s="335" t="s">
        <v>544</v>
      </c>
      <c r="J2" s="338"/>
      <c r="K2" s="338"/>
      <c r="L2" s="338"/>
      <c r="M2" s="338"/>
      <c r="N2" s="338"/>
      <c r="O2" s="339"/>
      <c r="Q2" s="335" t="s">
        <v>559</v>
      </c>
      <c r="R2" s="336"/>
      <c r="S2" s="336"/>
      <c r="T2" s="336"/>
      <c r="U2" s="336"/>
      <c r="V2" s="336"/>
      <c r="W2" s="336"/>
      <c r="X2" s="337"/>
      <c r="Z2" s="335" t="s">
        <v>560</v>
      </c>
      <c r="AA2" s="338"/>
      <c r="AB2" s="338"/>
      <c r="AC2" s="338"/>
      <c r="AD2" s="338"/>
      <c r="AE2" s="338"/>
      <c r="AF2" s="338"/>
      <c r="AG2" s="339"/>
    </row>
    <row r="3" spans="1:33" ht="15" customHeight="1" thickBot="1" x14ac:dyDescent="0.3">
      <c r="A3" s="300" t="s">
        <v>515</v>
      </c>
      <c r="B3" s="301"/>
      <c r="C3" s="301"/>
      <c r="D3" s="301"/>
      <c r="E3" s="301"/>
      <c r="F3" s="301"/>
      <c r="G3" s="302"/>
      <c r="I3" s="305" t="s">
        <v>515</v>
      </c>
      <c r="J3" s="306"/>
      <c r="K3" s="306"/>
      <c r="L3" s="306"/>
      <c r="M3" s="306"/>
      <c r="N3" s="306"/>
      <c r="O3" s="307"/>
      <c r="Q3" s="305" t="s">
        <v>515</v>
      </c>
      <c r="R3" s="306"/>
      <c r="S3" s="306"/>
      <c r="T3" s="306"/>
      <c r="U3" s="306"/>
      <c r="V3" s="306"/>
      <c r="W3" s="306"/>
      <c r="X3" s="307"/>
      <c r="Z3" s="305" t="s">
        <v>515</v>
      </c>
      <c r="AA3" s="306"/>
      <c r="AB3" s="306"/>
      <c r="AC3" s="306"/>
      <c r="AD3" s="306"/>
      <c r="AE3" s="306"/>
      <c r="AF3" s="306"/>
      <c r="AG3" s="307"/>
    </row>
    <row r="4" spans="1:33" x14ac:dyDescent="0.25">
      <c r="A4" s="67" t="s">
        <v>523</v>
      </c>
      <c r="B4" s="68" t="s">
        <v>524</v>
      </c>
      <c r="C4" s="69" t="s">
        <v>1</v>
      </c>
      <c r="D4" s="69" t="s">
        <v>2</v>
      </c>
      <c r="E4" s="69" t="s">
        <v>3</v>
      </c>
      <c r="F4" s="69" t="s">
        <v>4</v>
      </c>
      <c r="G4" s="70" t="s">
        <v>525</v>
      </c>
      <c r="I4" s="24" t="s">
        <v>523</v>
      </c>
      <c r="J4" s="25" t="s">
        <v>524</v>
      </c>
      <c r="K4" s="26" t="s">
        <v>1</v>
      </c>
      <c r="L4" s="26" t="s">
        <v>2</v>
      </c>
      <c r="M4" s="26" t="s">
        <v>3</v>
      </c>
      <c r="N4" s="26" t="s">
        <v>4</v>
      </c>
      <c r="O4" s="27" t="s">
        <v>525</v>
      </c>
      <c r="Q4" s="127"/>
      <c r="R4" s="34" t="s">
        <v>523</v>
      </c>
      <c r="S4" s="33" t="s">
        <v>524</v>
      </c>
      <c r="T4" s="34" t="s">
        <v>1</v>
      </c>
      <c r="U4" s="34" t="s">
        <v>2</v>
      </c>
      <c r="V4" s="34" t="s">
        <v>3</v>
      </c>
      <c r="W4" s="34" t="s">
        <v>4</v>
      </c>
      <c r="X4" s="128" t="s">
        <v>525</v>
      </c>
      <c r="Z4" s="127"/>
      <c r="AA4" s="34" t="s">
        <v>523</v>
      </c>
      <c r="AB4" s="33" t="s">
        <v>524</v>
      </c>
      <c r="AC4" s="34" t="s">
        <v>1</v>
      </c>
      <c r="AD4" s="34" t="s">
        <v>2</v>
      </c>
      <c r="AE4" s="34" t="s">
        <v>3</v>
      </c>
      <c r="AF4" s="34" t="s">
        <v>4</v>
      </c>
      <c r="AG4" s="128" t="s">
        <v>525</v>
      </c>
    </row>
    <row r="5" spans="1:33" x14ac:dyDescent="0.25">
      <c r="A5" s="5" t="s">
        <v>5</v>
      </c>
      <c r="B5" s="6" t="s">
        <v>563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0" t="s">
        <v>60</v>
      </c>
      <c r="J5" s="81" t="s">
        <v>215</v>
      </c>
      <c r="K5" s="82">
        <v>3</v>
      </c>
      <c r="L5" s="82">
        <v>0</v>
      </c>
      <c r="M5" s="82">
        <v>2</v>
      </c>
      <c r="N5" s="82">
        <v>4</v>
      </c>
      <c r="O5" s="83">
        <v>6</v>
      </c>
      <c r="Q5" s="129" t="s">
        <v>531</v>
      </c>
      <c r="R5" s="5" t="s">
        <v>11</v>
      </c>
      <c r="S5" s="6" t="s">
        <v>565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29" t="s">
        <v>531</v>
      </c>
      <c r="AA5" s="5" t="s">
        <v>11</v>
      </c>
      <c r="AB5" s="6" t="s">
        <v>565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25">
      <c r="A6" s="9" t="s">
        <v>7</v>
      </c>
      <c r="B6" s="6" t="s">
        <v>564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0" t="s">
        <v>58</v>
      </c>
      <c r="J6" s="84" t="s">
        <v>216</v>
      </c>
      <c r="K6" s="82">
        <v>3</v>
      </c>
      <c r="L6" s="82">
        <v>2</v>
      </c>
      <c r="M6" s="82">
        <v>0</v>
      </c>
      <c r="N6" s="82">
        <v>4</v>
      </c>
      <c r="O6" s="83">
        <v>6</v>
      </c>
      <c r="Q6" s="129" t="s">
        <v>531</v>
      </c>
      <c r="R6" s="5" t="s">
        <v>12</v>
      </c>
      <c r="S6" s="6" t="s">
        <v>566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29" t="s">
        <v>531</v>
      </c>
      <c r="AA6" s="5" t="s">
        <v>12</v>
      </c>
      <c r="AB6" s="6" t="s">
        <v>566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.75" thickBot="1" x14ac:dyDescent="0.3">
      <c r="A7" s="9" t="s">
        <v>8</v>
      </c>
      <c r="B7" s="6" t="s">
        <v>419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0" t="s">
        <v>140</v>
      </c>
      <c r="J7" s="84" t="s">
        <v>217</v>
      </c>
      <c r="K7" s="82">
        <v>3</v>
      </c>
      <c r="L7" s="82">
        <v>0</v>
      </c>
      <c r="M7" s="82">
        <v>2</v>
      </c>
      <c r="N7" s="82">
        <v>4</v>
      </c>
      <c r="O7" s="83">
        <v>6</v>
      </c>
      <c r="Q7" s="140" t="s">
        <v>531</v>
      </c>
      <c r="R7" s="71" t="s">
        <v>13</v>
      </c>
      <c r="S7" s="11" t="s">
        <v>567</v>
      </c>
      <c r="T7" s="54">
        <v>3</v>
      </c>
      <c r="U7" s="54">
        <v>0</v>
      </c>
      <c r="V7" s="54">
        <v>0</v>
      </c>
      <c r="W7" s="54">
        <v>3</v>
      </c>
      <c r="X7" s="72">
        <v>5</v>
      </c>
      <c r="Z7" s="140" t="s">
        <v>531</v>
      </c>
      <c r="AA7" s="71" t="s">
        <v>13</v>
      </c>
      <c r="AB7" s="11" t="s">
        <v>567</v>
      </c>
      <c r="AC7" s="54">
        <v>3</v>
      </c>
      <c r="AD7" s="54">
        <v>0</v>
      </c>
      <c r="AE7" s="54">
        <v>0</v>
      </c>
      <c r="AF7" s="54">
        <v>3</v>
      </c>
      <c r="AG7" s="72">
        <v>5</v>
      </c>
    </row>
    <row r="8" spans="1:33" ht="15.75" thickBot="1" x14ac:dyDescent="0.3">
      <c r="A8" s="9" t="s">
        <v>9</v>
      </c>
      <c r="B8" s="6" t="s">
        <v>239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0" t="s">
        <v>7</v>
      </c>
      <c r="J8" s="81" t="s">
        <v>141</v>
      </c>
      <c r="K8" s="82">
        <v>2</v>
      </c>
      <c r="L8" s="82">
        <v>0</v>
      </c>
      <c r="M8" s="82">
        <v>0</v>
      </c>
      <c r="N8" s="82">
        <v>2</v>
      </c>
      <c r="O8" s="83">
        <v>3</v>
      </c>
      <c r="Q8" s="141"/>
      <c r="R8" s="142"/>
      <c r="S8" s="138" t="s">
        <v>529</v>
      </c>
      <c r="T8" s="143">
        <f>SUM(T5:T7)</f>
        <v>9</v>
      </c>
      <c r="U8" s="143">
        <f>SUM(U5:U7)</f>
        <v>0</v>
      </c>
      <c r="V8" s="143">
        <f>SUM(V5:V7)</f>
        <v>6</v>
      </c>
      <c r="W8" s="143">
        <f>SUM(W5:W7)</f>
        <v>12</v>
      </c>
      <c r="X8" s="144">
        <f>SUM(X5:X7)</f>
        <v>19</v>
      </c>
      <c r="Z8" s="141"/>
      <c r="AA8" s="142"/>
      <c r="AB8" s="138" t="s">
        <v>529</v>
      </c>
      <c r="AC8" s="143">
        <f>SUM(AC5:AC7)</f>
        <v>9</v>
      </c>
      <c r="AD8" s="143">
        <f>SUM(AD5:AD7)</f>
        <v>0</v>
      </c>
      <c r="AE8" s="143">
        <f>SUM(AE5:AE7)</f>
        <v>6</v>
      </c>
      <c r="AF8" s="143">
        <f>SUM(AF5:AF7)</f>
        <v>12</v>
      </c>
      <c r="AG8" s="144">
        <f>SUM(AG5:AG7)</f>
        <v>19</v>
      </c>
    </row>
    <row r="9" spans="1:33" x14ac:dyDescent="0.25">
      <c r="A9" s="5" t="s">
        <v>11</v>
      </c>
      <c r="B9" s="6" t="s">
        <v>565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0" t="s">
        <v>66</v>
      </c>
      <c r="J9" s="81" t="s">
        <v>67</v>
      </c>
      <c r="K9" s="82">
        <v>3</v>
      </c>
      <c r="L9" s="82">
        <v>0</v>
      </c>
      <c r="M9" s="82">
        <v>0</v>
      </c>
      <c r="N9" s="82">
        <v>3</v>
      </c>
      <c r="O9" s="83">
        <v>5</v>
      </c>
      <c r="Q9" s="73"/>
      <c r="X9" s="74"/>
      <c r="Z9" s="73"/>
      <c r="AG9" s="74"/>
    </row>
    <row r="10" spans="1:33" x14ac:dyDescent="0.25">
      <c r="A10" s="5" t="s">
        <v>12</v>
      </c>
      <c r="B10" s="6" t="s">
        <v>566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5" t="s">
        <v>68</v>
      </c>
      <c r="J10" s="86" t="s">
        <v>218</v>
      </c>
      <c r="K10" s="82">
        <v>0</v>
      </c>
      <c r="L10" s="82">
        <v>2</v>
      </c>
      <c r="M10" s="82">
        <v>0</v>
      </c>
      <c r="N10" s="82">
        <v>1</v>
      </c>
      <c r="O10" s="87">
        <v>1</v>
      </c>
      <c r="Q10" s="73"/>
      <c r="X10" s="74"/>
      <c r="Z10" s="73"/>
      <c r="AG10" s="74"/>
    </row>
    <row r="11" spans="1:33" ht="15.75" thickBot="1" x14ac:dyDescent="0.3">
      <c r="A11" s="10" t="s">
        <v>13</v>
      </c>
      <c r="B11" s="11" t="s">
        <v>567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88" t="s">
        <v>64</v>
      </c>
      <c r="J11" s="89" t="s">
        <v>65</v>
      </c>
      <c r="K11" s="90">
        <v>3</v>
      </c>
      <c r="L11" s="90">
        <v>0</v>
      </c>
      <c r="M11" s="90">
        <v>0</v>
      </c>
      <c r="N11" s="90">
        <v>3</v>
      </c>
      <c r="O11" s="91">
        <v>3</v>
      </c>
      <c r="Q11" s="73"/>
      <c r="X11" s="74"/>
      <c r="Z11" s="73"/>
      <c r="AG11" s="74"/>
    </row>
    <row r="12" spans="1:33" ht="15" customHeight="1" thickBot="1" x14ac:dyDescent="0.3">
      <c r="A12" s="303" t="s">
        <v>232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232</v>
      </c>
      <c r="J12" s="311"/>
      <c r="K12" s="92">
        <f>SUM(K5:K11)</f>
        <v>17</v>
      </c>
      <c r="L12" s="92">
        <f>SUM(L5:L11)</f>
        <v>4</v>
      </c>
      <c r="M12" s="92">
        <f>SUM(M5:M11)</f>
        <v>4</v>
      </c>
      <c r="N12" s="92">
        <f>SUM(N5:N11)</f>
        <v>21</v>
      </c>
      <c r="O12" s="93">
        <f>SUM(O5:O11)</f>
        <v>30</v>
      </c>
      <c r="Q12" s="73"/>
      <c r="X12" s="74"/>
      <c r="Z12" s="73"/>
      <c r="AG12" s="74"/>
    </row>
    <row r="13" spans="1:33" ht="15.75" thickBot="1" x14ac:dyDescent="0.3">
      <c r="A13" s="17"/>
      <c r="B13" s="49"/>
      <c r="C13" s="50"/>
      <c r="D13" s="50"/>
      <c r="E13" s="50"/>
      <c r="F13" s="50"/>
      <c r="G13" s="18"/>
      <c r="I13" s="73"/>
      <c r="O13" s="74"/>
      <c r="Q13" s="73"/>
      <c r="X13" s="74"/>
      <c r="Z13" s="73"/>
      <c r="AG13" s="74"/>
    </row>
    <row r="14" spans="1:33" ht="15" customHeight="1" thickBot="1" x14ac:dyDescent="0.3">
      <c r="A14" s="305" t="s">
        <v>516</v>
      </c>
      <c r="B14" s="306"/>
      <c r="C14" s="306"/>
      <c r="D14" s="306"/>
      <c r="E14" s="306"/>
      <c r="F14" s="306"/>
      <c r="G14" s="307"/>
      <c r="I14" s="305" t="s">
        <v>516</v>
      </c>
      <c r="J14" s="306"/>
      <c r="K14" s="306"/>
      <c r="L14" s="306"/>
      <c r="M14" s="306"/>
      <c r="N14" s="306"/>
      <c r="O14" s="307"/>
      <c r="Q14" s="305" t="s">
        <v>516</v>
      </c>
      <c r="R14" s="306"/>
      <c r="S14" s="306"/>
      <c r="T14" s="306"/>
      <c r="U14" s="306"/>
      <c r="V14" s="306"/>
      <c r="W14" s="306"/>
      <c r="X14" s="307"/>
      <c r="Z14" s="305" t="s">
        <v>516</v>
      </c>
      <c r="AA14" s="306"/>
      <c r="AB14" s="306"/>
      <c r="AC14" s="306"/>
      <c r="AD14" s="306"/>
      <c r="AE14" s="306"/>
      <c r="AF14" s="306"/>
      <c r="AG14" s="307"/>
    </row>
    <row r="15" spans="1:33" x14ac:dyDescent="0.25">
      <c r="A15" s="1" t="s">
        <v>523</v>
      </c>
      <c r="B15" s="2" t="s">
        <v>524</v>
      </c>
      <c r="C15" s="3" t="s">
        <v>1</v>
      </c>
      <c r="D15" s="3" t="s">
        <v>2</v>
      </c>
      <c r="E15" s="3" t="s">
        <v>3</v>
      </c>
      <c r="F15" s="3" t="s">
        <v>4</v>
      </c>
      <c r="G15" s="4" t="s">
        <v>525</v>
      </c>
      <c r="I15" s="94" t="s">
        <v>523</v>
      </c>
      <c r="J15" s="95" t="s">
        <v>524</v>
      </c>
      <c r="K15" s="96" t="s">
        <v>1</v>
      </c>
      <c r="L15" s="96" t="s">
        <v>2</v>
      </c>
      <c r="M15" s="96" t="s">
        <v>3</v>
      </c>
      <c r="N15" s="96" t="s">
        <v>4</v>
      </c>
      <c r="O15" s="97" t="s">
        <v>525</v>
      </c>
      <c r="Q15" s="130"/>
      <c r="R15" s="131" t="s">
        <v>523</v>
      </c>
      <c r="S15" s="132" t="s">
        <v>524</v>
      </c>
      <c r="T15" s="133" t="s">
        <v>1</v>
      </c>
      <c r="U15" s="133" t="s">
        <v>2</v>
      </c>
      <c r="V15" s="133" t="s">
        <v>3</v>
      </c>
      <c r="W15" s="133" t="s">
        <v>4</v>
      </c>
      <c r="X15" s="134" t="s">
        <v>525</v>
      </c>
      <c r="Z15" s="130"/>
      <c r="AA15" s="131" t="s">
        <v>523</v>
      </c>
      <c r="AB15" s="132" t="s">
        <v>524</v>
      </c>
      <c r="AC15" s="133" t="s">
        <v>1</v>
      </c>
      <c r="AD15" s="133" t="s">
        <v>2</v>
      </c>
      <c r="AE15" s="133" t="s">
        <v>3</v>
      </c>
      <c r="AF15" s="133" t="s">
        <v>4</v>
      </c>
      <c r="AG15" s="134" t="s">
        <v>525</v>
      </c>
    </row>
    <row r="16" spans="1:33" x14ac:dyDescent="0.25">
      <c r="A16" s="10" t="s">
        <v>14</v>
      </c>
      <c r="B16" s="11" t="s">
        <v>568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188" t="s">
        <v>77</v>
      </c>
      <c r="J16" s="189" t="s">
        <v>219</v>
      </c>
      <c r="K16" s="190">
        <v>3</v>
      </c>
      <c r="L16" s="190">
        <v>0</v>
      </c>
      <c r="M16" s="190">
        <v>2</v>
      </c>
      <c r="N16" s="190">
        <v>4</v>
      </c>
      <c r="O16" s="208">
        <v>6</v>
      </c>
      <c r="Q16" s="129" t="s">
        <v>531</v>
      </c>
      <c r="R16" s="10" t="s">
        <v>20</v>
      </c>
      <c r="S16" s="11" t="s">
        <v>569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29" t="s">
        <v>531</v>
      </c>
      <c r="AA16" s="10" t="s">
        <v>20</v>
      </c>
      <c r="AB16" s="11" t="s">
        <v>569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25">
      <c r="A17" s="10" t="s">
        <v>15</v>
      </c>
      <c r="B17" s="11" t="s">
        <v>101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188" t="s">
        <v>73</v>
      </c>
      <c r="J17" s="189" t="s">
        <v>220</v>
      </c>
      <c r="K17" s="190">
        <v>3</v>
      </c>
      <c r="L17" s="190">
        <v>2</v>
      </c>
      <c r="M17" s="190">
        <v>0</v>
      </c>
      <c r="N17" s="190">
        <v>4</v>
      </c>
      <c r="O17" s="208">
        <v>6</v>
      </c>
      <c r="Q17" s="129" t="s">
        <v>531</v>
      </c>
      <c r="R17" s="10" t="s">
        <v>21</v>
      </c>
      <c r="S17" s="11" t="s">
        <v>570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29" t="s">
        <v>531</v>
      </c>
      <c r="AA17" s="10" t="s">
        <v>21</v>
      </c>
      <c r="AB17" s="11" t="s">
        <v>570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25">
      <c r="A18" s="10" t="s">
        <v>17</v>
      </c>
      <c r="B18" s="11" t="s">
        <v>267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191" t="s">
        <v>142</v>
      </c>
      <c r="J18" s="192" t="s">
        <v>221</v>
      </c>
      <c r="K18" s="193">
        <v>3</v>
      </c>
      <c r="L18" s="193">
        <v>0</v>
      </c>
      <c r="M18" s="193">
        <v>2</v>
      </c>
      <c r="N18" s="193">
        <v>4</v>
      </c>
      <c r="O18" s="209">
        <v>6</v>
      </c>
      <c r="Q18" s="129" t="s">
        <v>531</v>
      </c>
      <c r="R18" s="10" t="s">
        <v>22</v>
      </c>
      <c r="S18" s="11" t="s">
        <v>571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29" t="s">
        <v>531</v>
      </c>
      <c r="AA18" s="10" t="s">
        <v>22</v>
      </c>
      <c r="AB18" s="11" t="s">
        <v>571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26.25" thickBot="1" x14ac:dyDescent="0.3">
      <c r="A19" s="10" t="s">
        <v>18</v>
      </c>
      <c r="B19" s="11" t="s">
        <v>80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191" t="s">
        <v>15</v>
      </c>
      <c r="J19" s="189" t="s">
        <v>144</v>
      </c>
      <c r="K19" s="193">
        <v>2</v>
      </c>
      <c r="L19" s="193">
        <v>0</v>
      </c>
      <c r="M19" s="193">
        <v>0</v>
      </c>
      <c r="N19" s="193">
        <v>2</v>
      </c>
      <c r="O19" s="209">
        <v>3</v>
      </c>
      <c r="Q19" s="135" t="s">
        <v>531</v>
      </c>
      <c r="R19" s="71" t="s">
        <v>23</v>
      </c>
      <c r="S19" s="53" t="s">
        <v>572</v>
      </c>
      <c r="T19" s="54">
        <v>2</v>
      </c>
      <c r="U19" s="54">
        <v>2</v>
      </c>
      <c r="V19" s="54">
        <v>0</v>
      </c>
      <c r="W19" s="54">
        <v>3</v>
      </c>
      <c r="X19" s="72">
        <v>4</v>
      </c>
      <c r="Z19" s="135" t="s">
        <v>531</v>
      </c>
      <c r="AA19" s="71" t="s">
        <v>23</v>
      </c>
      <c r="AB19" s="53" t="s">
        <v>572</v>
      </c>
      <c r="AC19" s="54">
        <v>2</v>
      </c>
      <c r="AD19" s="54">
        <v>2</v>
      </c>
      <c r="AE19" s="54">
        <v>0</v>
      </c>
      <c r="AF19" s="54">
        <v>3</v>
      </c>
      <c r="AG19" s="72">
        <v>4</v>
      </c>
    </row>
    <row r="20" spans="1:33" ht="15.75" thickBot="1" x14ac:dyDescent="0.3">
      <c r="A20" s="10" t="s">
        <v>20</v>
      </c>
      <c r="B20" s="11" t="s">
        <v>569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188" t="s">
        <v>145</v>
      </c>
      <c r="J20" s="194" t="s">
        <v>146</v>
      </c>
      <c r="K20" s="195">
        <v>2</v>
      </c>
      <c r="L20" s="195">
        <v>0</v>
      </c>
      <c r="M20" s="195">
        <v>0</v>
      </c>
      <c r="N20" s="195">
        <v>2</v>
      </c>
      <c r="O20" s="210">
        <v>3</v>
      </c>
      <c r="Q20" s="136"/>
      <c r="R20" s="137"/>
      <c r="S20" s="138" t="s">
        <v>529</v>
      </c>
      <c r="T20" s="136">
        <f>SUM(T16:T19)</f>
        <v>11</v>
      </c>
      <c r="U20" s="136">
        <f>SUM(U16:U19)</f>
        <v>2</v>
      </c>
      <c r="V20" s="136">
        <f>SUM(V16:V19)</f>
        <v>2</v>
      </c>
      <c r="W20" s="136">
        <f>SUM(W16:W19)</f>
        <v>13</v>
      </c>
      <c r="X20" s="139">
        <f>SUM(X16:X19)</f>
        <v>20</v>
      </c>
      <c r="Z20" s="136"/>
      <c r="AA20" s="137"/>
      <c r="AB20" s="138" t="s">
        <v>529</v>
      </c>
      <c r="AC20" s="136">
        <f>SUM(AC16:AC19)</f>
        <v>11</v>
      </c>
      <c r="AD20" s="136">
        <f>SUM(AD16:AD19)</f>
        <v>2</v>
      </c>
      <c r="AE20" s="136">
        <f>SUM(AE16:AE19)</f>
        <v>2</v>
      </c>
      <c r="AF20" s="136">
        <f>SUM(AF16:AF19)</f>
        <v>13</v>
      </c>
      <c r="AG20" s="139">
        <f>SUM(AG16:AG19)</f>
        <v>20</v>
      </c>
    </row>
    <row r="21" spans="1:33" x14ac:dyDescent="0.25">
      <c r="A21" s="10" t="s">
        <v>21</v>
      </c>
      <c r="B21" s="11" t="s">
        <v>570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196" t="s">
        <v>147</v>
      </c>
      <c r="J21" s="197" t="s">
        <v>222</v>
      </c>
      <c r="K21" s="198">
        <v>2</v>
      </c>
      <c r="L21" s="198">
        <v>0</v>
      </c>
      <c r="M21" s="198">
        <v>2</v>
      </c>
      <c r="N21" s="198">
        <v>3</v>
      </c>
      <c r="O21" s="211">
        <v>4</v>
      </c>
      <c r="Q21" s="73"/>
      <c r="X21" s="74"/>
      <c r="Z21" s="73"/>
      <c r="AG21" s="74"/>
    </row>
    <row r="22" spans="1:33" x14ac:dyDescent="0.25">
      <c r="A22" s="10" t="s">
        <v>22</v>
      </c>
      <c r="B22" s="11" t="s">
        <v>571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199" t="s">
        <v>79</v>
      </c>
      <c r="J22" s="200" t="s">
        <v>148</v>
      </c>
      <c r="K22" s="190">
        <v>3</v>
      </c>
      <c r="L22" s="190">
        <v>0</v>
      </c>
      <c r="M22" s="190">
        <v>0</v>
      </c>
      <c r="N22" s="190">
        <v>3</v>
      </c>
      <c r="O22" s="208">
        <v>3</v>
      </c>
      <c r="Q22" s="73"/>
      <c r="X22" s="74"/>
      <c r="Z22" s="73"/>
      <c r="AG22" s="74"/>
    </row>
    <row r="23" spans="1:33" ht="26.25" thickBot="1" x14ac:dyDescent="0.3">
      <c r="A23" s="71" t="s">
        <v>23</v>
      </c>
      <c r="B23" s="53" t="s">
        <v>572</v>
      </c>
      <c r="C23" s="54">
        <v>2</v>
      </c>
      <c r="D23" s="54">
        <v>2</v>
      </c>
      <c r="E23" s="54">
        <v>0</v>
      </c>
      <c r="F23" s="54">
        <v>3</v>
      </c>
      <c r="G23" s="72">
        <v>4</v>
      </c>
      <c r="I23" s="201" t="s">
        <v>81</v>
      </c>
      <c r="J23" s="202" t="s">
        <v>223</v>
      </c>
      <c r="K23" s="203">
        <v>0</v>
      </c>
      <c r="L23" s="203">
        <v>2</v>
      </c>
      <c r="M23" s="203">
        <v>0</v>
      </c>
      <c r="N23" s="203">
        <v>1</v>
      </c>
      <c r="O23" s="212">
        <v>1</v>
      </c>
      <c r="Q23" s="73"/>
      <c r="X23" s="74"/>
      <c r="Z23" s="73"/>
      <c r="AG23" s="74"/>
    </row>
    <row r="24" spans="1:33" ht="15" customHeight="1" thickBot="1" x14ac:dyDescent="0.3">
      <c r="A24" s="308" t="s">
        <v>232</v>
      </c>
      <c r="B24" s="309"/>
      <c r="C24" s="55">
        <f>SUM(C16:C23)</f>
        <v>18</v>
      </c>
      <c r="D24" s="55">
        <f>SUM(D16:D23)</f>
        <v>4</v>
      </c>
      <c r="E24" s="55">
        <f>SUM(E16:E23)</f>
        <v>2</v>
      </c>
      <c r="F24" s="55">
        <f>SUM(F16:F23)</f>
        <v>21</v>
      </c>
      <c r="G24" s="56">
        <f>SUM(G16:G23)</f>
        <v>30</v>
      </c>
      <c r="I24" s="310" t="s">
        <v>232</v>
      </c>
      <c r="J24" s="340"/>
      <c r="K24" s="92">
        <f>SUM(K16:K23)</f>
        <v>18</v>
      </c>
      <c r="L24" s="92">
        <f>SUM(L16:L23)</f>
        <v>4</v>
      </c>
      <c r="M24" s="92">
        <f>SUM(M16:M23)</f>
        <v>6</v>
      </c>
      <c r="N24" s="92">
        <f>SUM(N16:N23)</f>
        <v>23</v>
      </c>
      <c r="O24" s="93">
        <f>SUM(O16:O23)</f>
        <v>32</v>
      </c>
      <c r="Q24" s="73"/>
      <c r="X24" s="74"/>
      <c r="Z24" s="73"/>
      <c r="AG24" s="74"/>
    </row>
    <row r="25" spans="1:33" ht="15.75" thickBot="1" x14ac:dyDescent="0.3">
      <c r="A25" s="73"/>
      <c r="G25" s="74"/>
      <c r="I25" s="73"/>
      <c r="O25" s="74"/>
      <c r="Q25" s="73"/>
      <c r="X25" s="74"/>
      <c r="Z25" s="73"/>
      <c r="AG25" s="74"/>
    </row>
    <row r="26" spans="1:33" ht="15" customHeight="1" thickBot="1" x14ac:dyDescent="0.3">
      <c r="A26" s="305" t="s">
        <v>517</v>
      </c>
      <c r="B26" s="306"/>
      <c r="C26" s="306"/>
      <c r="D26" s="306"/>
      <c r="E26" s="306"/>
      <c r="F26" s="306"/>
      <c r="G26" s="307"/>
      <c r="I26" s="305" t="s">
        <v>517</v>
      </c>
      <c r="J26" s="306"/>
      <c r="K26" s="306"/>
      <c r="L26" s="306"/>
      <c r="M26" s="306"/>
      <c r="N26" s="306"/>
      <c r="O26" s="307"/>
      <c r="Q26" s="305" t="s">
        <v>517</v>
      </c>
      <c r="R26" s="306"/>
      <c r="S26" s="306"/>
      <c r="T26" s="306"/>
      <c r="U26" s="306"/>
      <c r="V26" s="306"/>
      <c r="W26" s="306"/>
      <c r="X26" s="307"/>
      <c r="Z26" s="305" t="s">
        <v>517</v>
      </c>
      <c r="AA26" s="306"/>
      <c r="AB26" s="306"/>
      <c r="AC26" s="306"/>
      <c r="AD26" s="306"/>
      <c r="AE26" s="306"/>
      <c r="AF26" s="306"/>
      <c r="AG26" s="307"/>
    </row>
    <row r="27" spans="1:33" x14ac:dyDescent="0.25">
      <c r="A27" s="1" t="s">
        <v>523</v>
      </c>
      <c r="B27" s="2" t="s">
        <v>524</v>
      </c>
      <c r="C27" s="3" t="s">
        <v>1</v>
      </c>
      <c r="D27" s="3" t="s">
        <v>2</v>
      </c>
      <c r="E27" s="3" t="s">
        <v>3</v>
      </c>
      <c r="F27" s="3" t="s">
        <v>4</v>
      </c>
      <c r="G27" s="4" t="s">
        <v>525</v>
      </c>
      <c r="I27" s="24" t="s">
        <v>523</v>
      </c>
      <c r="J27" s="25" t="s">
        <v>524</v>
      </c>
      <c r="K27" s="26" t="s">
        <v>1</v>
      </c>
      <c r="L27" s="26" t="s">
        <v>2</v>
      </c>
      <c r="M27" s="26" t="s">
        <v>3</v>
      </c>
      <c r="N27" s="26" t="s">
        <v>4</v>
      </c>
      <c r="O27" s="27" t="s">
        <v>525</v>
      </c>
      <c r="Q27" s="145"/>
      <c r="R27" s="146" t="s">
        <v>523</v>
      </c>
      <c r="S27" s="147" t="s">
        <v>524</v>
      </c>
      <c r="T27" s="133" t="s">
        <v>1</v>
      </c>
      <c r="U27" s="133" t="s">
        <v>2</v>
      </c>
      <c r="V27" s="133" t="s">
        <v>3</v>
      </c>
      <c r="W27" s="148" t="s">
        <v>4</v>
      </c>
      <c r="X27" s="149" t="s">
        <v>525</v>
      </c>
      <c r="Z27" s="145"/>
      <c r="AA27" s="146" t="s">
        <v>523</v>
      </c>
      <c r="AB27" s="147" t="s">
        <v>524</v>
      </c>
      <c r="AC27" s="133" t="s">
        <v>1</v>
      </c>
      <c r="AD27" s="133" t="s">
        <v>2</v>
      </c>
      <c r="AE27" s="133" t="s">
        <v>3</v>
      </c>
      <c r="AF27" s="148" t="s">
        <v>4</v>
      </c>
      <c r="AG27" s="149" t="s">
        <v>525</v>
      </c>
    </row>
    <row r="28" spans="1:33" x14ac:dyDescent="0.25">
      <c r="A28" s="19" t="s">
        <v>24</v>
      </c>
      <c r="B28" s="20" t="s">
        <v>573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80" t="s">
        <v>149</v>
      </c>
      <c r="J28" s="84" t="s">
        <v>150</v>
      </c>
      <c r="K28" s="82">
        <v>3</v>
      </c>
      <c r="L28" s="82">
        <v>0</v>
      </c>
      <c r="M28" s="82">
        <v>0</v>
      </c>
      <c r="N28" s="82">
        <v>3</v>
      </c>
      <c r="O28" s="83">
        <v>4</v>
      </c>
      <c r="Q28" s="129" t="s">
        <v>531</v>
      </c>
      <c r="R28" s="19" t="s">
        <v>24</v>
      </c>
      <c r="S28" s="20" t="s">
        <v>573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29" t="s">
        <v>531</v>
      </c>
      <c r="AA28" s="19" t="s">
        <v>24</v>
      </c>
      <c r="AB28" s="20" t="s">
        <v>573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25">
      <c r="A29" s="23" t="s">
        <v>25</v>
      </c>
      <c r="B29" s="20" t="s">
        <v>574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88" t="s">
        <v>151</v>
      </c>
      <c r="J29" s="100" t="s">
        <v>152</v>
      </c>
      <c r="K29" s="90">
        <v>3</v>
      </c>
      <c r="L29" s="90">
        <v>0</v>
      </c>
      <c r="M29" s="90">
        <v>0</v>
      </c>
      <c r="N29" s="90">
        <v>3</v>
      </c>
      <c r="O29" s="91">
        <v>4</v>
      </c>
      <c r="Q29" s="129" t="s">
        <v>531</v>
      </c>
      <c r="R29" s="23" t="s">
        <v>25</v>
      </c>
      <c r="S29" s="20" t="s">
        <v>574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29" t="s">
        <v>531</v>
      </c>
      <c r="AA29" s="23" t="s">
        <v>25</v>
      </c>
      <c r="AB29" s="20" t="s">
        <v>574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25">
      <c r="A30" s="19" t="s">
        <v>26</v>
      </c>
      <c r="B30" s="20" t="s">
        <v>575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80" t="s">
        <v>154</v>
      </c>
      <c r="J30" s="84" t="s">
        <v>224</v>
      </c>
      <c r="K30" s="82">
        <v>3</v>
      </c>
      <c r="L30" s="82">
        <v>0</v>
      </c>
      <c r="M30" s="82">
        <v>2</v>
      </c>
      <c r="N30" s="82">
        <v>4</v>
      </c>
      <c r="O30" s="83">
        <v>5</v>
      </c>
      <c r="Q30" s="129" t="s">
        <v>531</v>
      </c>
      <c r="R30" s="19" t="s">
        <v>26</v>
      </c>
      <c r="S30" s="20" t="s">
        <v>575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29" t="s">
        <v>531</v>
      </c>
      <c r="AA30" s="19" t="s">
        <v>26</v>
      </c>
      <c r="AB30" s="20" t="s">
        <v>575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25">
      <c r="A31" s="19" t="s">
        <v>27</v>
      </c>
      <c r="B31" s="20" t="s">
        <v>576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102" t="s">
        <v>89</v>
      </c>
      <c r="J31" s="103" t="s">
        <v>90</v>
      </c>
      <c r="K31" s="104">
        <v>2</v>
      </c>
      <c r="L31" s="104">
        <v>2</v>
      </c>
      <c r="M31" s="104">
        <v>0</v>
      </c>
      <c r="N31" s="104">
        <v>3</v>
      </c>
      <c r="O31" s="105">
        <v>5</v>
      </c>
      <c r="Q31" s="129" t="s">
        <v>531</v>
      </c>
      <c r="R31" s="19" t="s">
        <v>27</v>
      </c>
      <c r="S31" s="20" t="s">
        <v>576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29" t="s">
        <v>531</v>
      </c>
      <c r="AA31" s="19" t="s">
        <v>27</v>
      </c>
      <c r="AB31" s="20" t="s">
        <v>576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.75" thickBot="1" x14ac:dyDescent="0.3">
      <c r="A32" s="19" t="s">
        <v>27</v>
      </c>
      <c r="B32" s="20" t="s">
        <v>577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80" t="s">
        <v>39</v>
      </c>
      <c r="J32" s="84" t="s">
        <v>156</v>
      </c>
      <c r="K32" s="82">
        <v>3</v>
      </c>
      <c r="L32" s="82">
        <v>0</v>
      </c>
      <c r="M32" s="82">
        <v>0</v>
      </c>
      <c r="N32" s="82">
        <v>3</v>
      </c>
      <c r="O32" s="83">
        <v>5</v>
      </c>
      <c r="Q32" s="129" t="s">
        <v>531</v>
      </c>
      <c r="R32" s="19" t="s">
        <v>27</v>
      </c>
      <c r="S32" s="20" t="s">
        <v>577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29" t="s">
        <v>531</v>
      </c>
      <c r="AA32" s="19" t="s">
        <v>27</v>
      </c>
      <c r="AB32" s="20" t="s">
        <v>577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26.25" thickBot="1" x14ac:dyDescent="0.3">
      <c r="A33" s="57" t="s">
        <v>28</v>
      </c>
      <c r="B33" s="58" t="s">
        <v>67</v>
      </c>
      <c r="C33" s="59">
        <v>3</v>
      </c>
      <c r="D33" s="59">
        <v>0</v>
      </c>
      <c r="E33" s="59">
        <v>0</v>
      </c>
      <c r="F33" s="59">
        <v>3</v>
      </c>
      <c r="G33" s="60">
        <v>5</v>
      </c>
      <c r="I33" s="80" t="s">
        <v>5</v>
      </c>
      <c r="J33" s="84" t="s">
        <v>157</v>
      </c>
      <c r="K33" s="82">
        <v>2</v>
      </c>
      <c r="L33" s="82">
        <v>0</v>
      </c>
      <c r="M33" s="82">
        <v>0</v>
      </c>
      <c r="N33" s="82">
        <v>2</v>
      </c>
      <c r="O33" s="83">
        <v>3</v>
      </c>
      <c r="Q33" s="141"/>
      <c r="R33" s="150"/>
      <c r="S33" s="138" t="s">
        <v>529</v>
      </c>
      <c r="T33" s="137">
        <f>SUM(T28:T32)</f>
        <v>12</v>
      </c>
      <c r="U33" s="137">
        <f>SUM(U28:U32)</f>
        <v>0</v>
      </c>
      <c r="V33" s="137">
        <f>SUM(V28:V32)</f>
        <v>8</v>
      </c>
      <c r="W33" s="137">
        <f>SUM(W28:W32)</f>
        <v>16</v>
      </c>
      <c r="X33" s="151">
        <f>SUM(X28:X32)</f>
        <v>25</v>
      </c>
      <c r="Z33" s="141"/>
      <c r="AA33" s="150"/>
      <c r="AB33" s="138" t="s">
        <v>529</v>
      </c>
      <c r="AC33" s="137">
        <f>SUM(AC28:AC32)</f>
        <v>12</v>
      </c>
      <c r="AD33" s="137">
        <f>SUM(AD28:AD32)</f>
        <v>0</v>
      </c>
      <c r="AE33" s="137">
        <f>SUM(AE28:AE32)</f>
        <v>8</v>
      </c>
      <c r="AF33" s="137">
        <f>SUM(AF28:AF32)</f>
        <v>16</v>
      </c>
      <c r="AG33" s="151">
        <f>SUM(AG28:AG32)</f>
        <v>25</v>
      </c>
    </row>
    <row r="34" spans="1:33" ht="15" customHeight="1" thickBot="1" x14ac:dyDescent="0.3">
      <c r="A34" s="310" t="s">
        <v>232</v>
      </c>
      <c r="B34" s="340"/>
      <c r="C34" s="61">
        <f>SUM(C28:C33)</f>
        <v>15</v>
      </c>
      <c r="D34" s="61">
        <f>SUM(D28:D33)</f>
        <v>0</v>
      </c>
      <c r="E34" s="61">
        <f>SUM(E28:E33)</f>
        <v>8</v>
      </c>
      <c r="F34" s="61">
        <f>SUM(F28:F33)</f>
        <v>19</v>
      </c>
      <c r="G34" s="62">
        <f>SUM(G28:G33)</f>
        <v>30</v>
      </c>
      <c r="I34" s="88" t="s">
        <v>164</v>
      </c>
      <c r="J34" s="271" t="s">
        <v>91</v>
      </c>
      <c r="K34" s="90">
        <v>2</v>
      </c>
      <c r="L34" s="90">
        <v>0</v>
      </c>
      <c r="M34" s="90">
        <v>0</v>
      </c>
      <c r="N34" s="90">
        <v>2</v>
      </c>
      <c r="O34" s="272">
        <v>3</v>
      </c>
      <c r="Q34" s="73"/>
      <c r="X34" s="74"/>
      <c r="Z34" s="73"/>
      <c r="AG34" s="74"/>
    </row>
    <row r="35" spans="1:33" ht="15.75" thickBot="1" x14ac:dyDescent="0.3">
      <c r="A35" s="17"/>
      <c r="B35" s="49"/>
      <c r="C35" s="50"/>
      <c r="D35" s="50"/>
      <c r="E35" s="50"/>
      <c r="F35" s="50"/>
      <c r="G35" s="18"/>
      <c r="I35" s="310" t="s">
        <v>232</v>
      </c>
      <c r="J35" s="311"/>
      <c r="K35" s="92">
        <f>SUM(K28:K34)</f>
        <v>18</v>
      </c>
      <c r="L35" s="92">
        <f>SUM(L28:L34)</f>
        <v>2</v>
      </c>
      <c r="M35" s="92">
        <f>SUM(M28:M34)</f>
        <v>2</v>
      </c>
      <c r="N35" s="92">
        <f>SUM(N28:N34)</f>
        <v>20</v>
      </c>
      <c r="O35" s="93">
        <f>SUM(O28:O34)</f>
        <v>29</v>
      </c>
      <c r="Q35" s="73"/>
      <c r="X35" s="74"/>
      <c r="Z35" s="73"/>
      <c r="AG35" s="74"/>
    </row>
    <row r="36" spans="1:33" ht="15" customHeight="1" thickBot="1" x14ac:dyDescent="0.3">
      <c r="A36" s="305" t="s">
        <v>518</v>
      </c>
      <c r="B36" s="306"/>
      <c r="C36" s="306"/>
      <c r="D36" s="306"/>
      <c r="E36" s="306"/>
      <c r="F36" s="306"/>
      <c r="G36" s="307"/>
      <c r="I36" s="305" t="s">
        <v>518</v>
      </c>
      <c r="J36" s="306"/>
      <c r="K36" s="306"/>
      <c r="L36" s="306"/>
      <c r="M36" s="306"/>
      <c r="N36" s="306"/>
      <c r="O36" s="307"/>
      <c r="Q36" s="305" t="s">
        <v>518</v>
      </c>
      <c r="R36" s="306"/>
      <c r="S36" s="306"/>
      <c r="T36" s="306"/>
      <c r="U36" s="306"/>
      <c r="V36" s="306"/>
      <c r="W36" s="306"/>
      <c r="X36" s="307"/>
      <c r="Z36" s="305" t="s">
        <v>518</v>
      </c>
      <c r="AA36" s="306"/>
      <c r="AB36" s="306"/>
      <c r="AC36" s="306"/>
      <c r="AD36" s="306"/>
      <c r="AE36" s="306"/>
      <c r="AF36" s="306"/>
      <c r="AG36" s="307"/>
    </row>
    <row r="37" spans="1:33" x14ac:dyDescent="0.25">
      <c r="A37" s="24" t="s">
        <v>523</v>
      </c>
      <c r="B37" s="25" t="s">
        <v>524</v>
      </c>
      <c r="C37" s="26" t="s">
        <v>1</v>
      </c>
      <c r="D37" s="26" t="s">
        <v>2</v>
      </c>
      <c r="E37" s="26" t="s">
        <v>3</v>
      </c>
      <c r="F37" s="26" t="s">
        <v>4</v>
      </c>
      <c r="G37" s="27" t="s">
        <v>525</v>
      </c>
      <c r="I37" s="24" t="s">
        <v>523</v>
      </c>
      <c r="J37" s="25" t="s">
        <v>524</v>
      </c>
      <c r="K37" s="26" t="s">
        <v>1</v>
      </c>
      <c r="L37" s="26" t="s">
        <v>2</v>
      </c>
      <c r="M37" s="26" t="s">
        <v>3</v>
      </c>
      <c r="N37" s="26" t="s">
        <v>4</v>
      </c>
      <c r="O37" s="27" t="s">
        <v>525</v>
      </c>
      <c r="Q37" s="145"/>
      <c r="R37" s="133" t="s">
        <v>523</v>
      </c>
      <c r="S37" s="132" t="s">
        <v>524</v>
      </c>
      <c r="T37" s="133" t="s">
        <v>1</v>
      </c>
      <c r="U37" s="133" t="s">
        <v>2</v>
      </c>
      <c r="V37" s="133" t="s">
        <v>3</v>
      </c>
      <c r="W37" s="133" t="s">
        <v>4</v>
      </c>
      <c r="X37" s="134" t="s">
        <v>525</v>
      </c>
      <c r="Z37" s="145"/>
      <c r="AA37" s="133" t="s">
        <v>523</v>
      </c>
      <c r="AB37" s="132" t="s">
        <v>524</v>
      </c>
      <c r="AC37" s="133" t="s">
        <v>1</v>
      </c>
      <c r="AD37" s="133" t="s">
        <v>2</v>
      </c>
      <c r="AE37" s="133" t="s">
        <v>3</v>
      </c>
      <c r="AF37" s="133" t="s">
        <v>4</v>
      </c>
      <c r="AG37" s="134" t="s">
        <v>525</v>
      </c>
    </row>
    <row r="38" spans="1:33" x14ac:dyDescent="0.25">
      <c r="A38" s="19" t="s">
        <v>30</v>
      </c>
      <c r="B38" s="20" t="s">
        <v>578</v>
      </c>
      <c r="C38" s="21">
        <v>3</v>
      </c>
      <c r="D38" s="21">
        <v>0</v>
      </c>
      <c r="E38" s="21">
        <v>2</v>
      </c>
      <c r="F38" s="21">
        <v>4</v>
      </c>
      <c r="G38" s="22">
        <v>5</v>
      </c>
      <c r="I38" s="80" t="s">
        <v>158</v>
      </c>
      <c r="J38" s="84" t="s">
        <v>159</v>
      </c>
      <c r="K38" s="82">
        <v>3</v>
      </c>
      <c r="L38" s="82">
        <v>0</v>
      </c>
      <c r="M38" s="82">
        <v>0</v>
      </c>
      <c r="N38" s="82">
        <v>3</v>
      </c>
      <c r="O38" s="83">
        <v>4</v>
      </c>
      <c r="Q38" s="129" t="s">
        <v>531</v>
      </c>
      <c r="R38" s="19" t="s">
        <v>30</v>
      </c>
      <c r="S38" s="20" t="s">
        <v>578</v>
      </c>
      <c r="T38" s="21">
        <v>3</v>
      </c>
      <c r="U38" s="21">
        <v>0</v>
      </c>
      <c r="V38" s="21">
        <v>2</v>
      </c>
      <c r="W38" s="21">
        <v>4</v>
      </c>
      <c r="X38" s="22">
        <v>5</v>
      </c>
      <c r="Z38" s="129" t="s">
        <v>531</v>
      </c>
      <c r="AA38" s="19" t="s">
        <v>30</v>
      </c>
      <c r="AB38" s="20" t="s">
        <v>578</v>
      </c>
      <c r="AC38" s="21">
        <v>3</v>
      </c>
      <c r="AD38" s="21">
        <v>0</v>
      </c>
      <c r="AE38" s="21">
        <v>2</v>
      </c>
      <c r="AF38" s="21">
        <v>4</v>
      </c>
      <c r="AG38" s="22">
        <v>5</v>
      </c>
    </row>
    <row r="39" spans="1:33" x14ac:dyDescent="0.25">
      <c r="A39" s="19" t="s">
        <v>31</v>
      </c>
      <c r="B39" s="20" t="s">
        <v>579</v>
      </c>
      <c r="C39" s="21">
        <v>3</v>
      </c>
      <c r="D39" s="21">
        <v>0</v>
      </c>
      <c r="E39" s="21">
        <v>2</v>
      </c>
      <c r="F39" s="21">
        <v>4</v>
      </c>
      <c r="G39" s="22">
        <v>7</v>
      </c>
      <c r="I39" s="109" t="s">
        <v>160</v>
      </c>
      <c r="J39" s="110" t="s">
        <v>225</v>
      </c>
      <c r="K39" s="111">
        <v>0</v>
      </c>
      <c r="L39" s="111">
        <v>0</v>
      </c>
      <c r="M39" s="111">
        <v>4</v>
      </c>
      <c r="N39" s="111">
        <v>2</v>
      </c>
      <c r="O39" s="112">
        <v>3</v>
      </c>
      <c r="Q39" s="129" t="s">
        <v>531</v>
      </c>
      <c r="R39" s="19" t="s">
        <v>31</v>
      </c>
      <c r="S39" s="20" t="s">
        <v>579</v>
      </c>
      <c r="T39" s="21">
        <v>3</v>
      </c>
      <c r="U39" s="21">
        <v>0</v>
      </c>
      <c r="V39" s="21">
        <v>2</v>
      </c>
      <c r="W39" s="21">
        <v>4</v>
      </c>
      <c r="X39" s="22">
        <v>7</v>
      </c>
      <c r="Z39" s="129" t="s">
        <v>531</v>
      </c>
      <c r="AA39" s="19" t="s">
        <v>31</v>
      </c>
      <c r="AB39" s="20" t="s">
        <v>579</v>
      </c>
      <c r="AC39" s="21">
        <v>3</v>
      </c>
      <c r="AD39" s="21">
        <v>0</v>
      </c>
      <c r="AE39" s="21">
        <v>2</v>
      </c>
      <c r="AF39" s="21">
        <v>4</v>
      </c>
      <c r="AG39" s="22">
        <v>7</v>
      </c>
    </row>
    <row r="40" spans="1:33" x14ac:dyDescent="0.25">
      <c r="A40" s="19" t="s">
        <v>32</v>
      </c>
      <c r="B40" s="20" t="s">
        <v>580</v>
      </c>
      <c r="C40" s="21">
        <v>2</v>
      </c>
      <c r="D40" s="21">
        <v>0</v>
      </c>
      <c r="E40" s="21">
        <v>0</v>
      </c>
      <c r="F40" s="21">
        <v>2</v>
      </c>
      <c r="G40" s="22">
        <v>3</v>
      </c>
      <c r="I40" s="113" t="s">
        <v>213</v>
      </c>
      <c r="J40" s="114" t="s">
        <v>214</v>
      </c>
      <c r="K40" s="115">
        <v>3</v>
      </c>
      <c r="L40" s="115">
        <v>0</v>
      </c>
      <c r="M40" s="115">
        <v>0</v>
      </c>
      <c r="N40" s="115">
        <v>3</v>
      </c>
      <c r="O40" s="116">
        <v>5</v>
      </c>
      <c r="Q40" s="129" t="s">
        <v>531</v>
      </c>
      <c r="R40" s="19" t="s">
        <v>32</v>
      </c>
      <c r="S40" s="20" t="s">
        <v>580</v>
      </c>
      <c r="T40" s="21">
        <v>2</v>
      </c>
      <c r="U40" s="21">
        <v>0</v>
      </c>
      <c r="V40" s="21">
        <v>0</v>
      </c>
      <c r="W40" s="21">
        <v>2</v>
      </c>
      <c r="X40" s="22">
        <v>3</v>
      </c>
      <c r="Z40" s="129" t="s">
        <v>531</v>
      </c>
      <c r="AA40" s="19" t="s">
        <v>32</v>
      </c>
      <c r="AB40" s="20" t="s">
        <v>580</v>
      </c>
      <c r="AC40" s="21">
        <v>2</v>
      </c>
      <c r="AD40" s="21">
        <v>0</v>
      </c>
      <c r="AE40" s="21">
        <v>0</v>
      </c>
      <c r="AF40" s="21">
        <v>2</v>
      </c>
      <c r="AG40" s="22">
        <v>3</v>
      </c>
    </row>
    <row r="41" spans="1:33" ht="25.5" x14ac:dyDescent="0.25">
      <c r="A41" s="19" t="s">
        <v>27</v>
      </c>
      <c r="B41" s="20" t="s">
        <v>581</v>
      </c>
      <c r="C41" s="21">
        <v>2</v>
      </c>
      <c r="D41" s="21">
        <v>0</v>
      </c>
      <c r="E41" s="21">
        <v>2</v>
      </c>
      <c r="F41" s="21">
        <v>3</v>
      </c>
      <c r="G41" s="22">
        <v>5</v>
      </c>
      <c r="I41" s="80" t="s">
        <v>14</v>
      </c>
      <c r="J41" s="84" t="s">
        <v>161</v>
      </c>
      <c r="K41" s="82">
        <v>2</v>
      </c>
      <c r="L41" s="82">
        <v>0</v>
      </c>
      <c r="M41" s="82">
        <v>0</v>
      </c>
      <c r="N41" s="82">
        <v>2</v>
      </c>
      <c r="O41" s="83">
        <v>3</v>
      </c>
      <c r="Q41" s="129" t="s">
        <v>531</v>
      </c>
      <c r="R41" s="19" t="s">
        <v>27</v>
      </c>
      <c r="S41" s="20" t="s">
        <v>581</v>
      </c>
      <c r="T41" s="21">
        <v>2</v>
      </c>
      <c r="U41" s="21">
        <v>0</v>
      </c>
      <c r="V41" s="21">
        <v>2</v>
      </c>
      <c r="W41" s="21">
        <v>3</v>
      </c>
      <c r="X41" s="22">
        <v>5</v>
      </c>
      <c r="Z41" s="129" t="s">
        <v>531</v>
      </c>
      <c r="AA41" s="19" t="s">
        <v>27</v>
      </c>
      <c r="AB41" s="20" t="s">
        <v>581</v>
      </c>
      <c r="AC41" s="21">
        <v>2</v>
      </c>
      <c r="AD41" s="21">
        <v>0</v>
      </c>
      <c r="AE41" s="21">
        <v>2</v>
      </c>
      <c r="AF41" s="21">
        <v>3</v>
      </c>
      <c r="AG41" s="22">
        <v>5</v>
      </c>
    </row>
    <row r="42" spans="1:33" ht="15.75" thickBot="1" x14ac:dyDescent="0.3">
      <c r="A42" s="19" t="s">
        <v>33</v>
      </c>
      <c r="B42" s="20" t="s">
        <v>91</v>
      </c>
      <c r="C42" s="21">
        <v>2</v>
      </c>
      <c r="D42" s="21">
        <v>0</v>
      </c>
      <c r="E42" s="21">
        <v>0</v>
      </c>
      <c r="F42" s="21">
        <v>2</v>
      </c>
      <c r="G42" s="22">
        <v>3</v>
      </c>
      <c r="I42" s="80" t="s">
        <v>162</v>
      </c>
      <c r="J42" s="117" t="s">
        <v>163</v>
      </c>
      <c r="K42" s="82">
        <v>3</v>
      </c>
      <c r="L42" s="82">
        <v>0</v>
      </c>
      <c r="M42" s="82">
        <v>0</v>
      </c>
      <c r="N42" s="82">
        <v>3</v>
      </c>
      <c r="O42" s="83">
        <v>5</v>
      </c>
      <c r="Q42" s="129" t="s">
        <v>531</v>
      </c>
      <c r="R42" s="19" t="s">
        <v>35</v>
      </c>
      <c r="S42" s="58" t="s">
        <v>582</v>
      </c>
      <c r="T42" s="28">
        <v>3</v>
      </c>
      <c r="U42" s="28">
        <v>0</v>
      </c>
      <c r="V42" s="28">
        <v>4</v>
      </c>
      <c r="W42" s="28">
        <v>5</v>
      </c>
      <c r="X42" s="29">
        <v>7</v>
      </c>
      <c r="Z42" s="129" t="s">
        <v>531</v>
      </c>
      <c r="AA42" s="19" t="s">
        <v>35</v>
      </c>
      <c r="AB42" s="58" t="s">
        <v>582</v>
      </c>
      <c r="AC42" s="28">
        <v>3</v>
      </c>
      <c r="AD42" s="28">
        <v>0</v>
      </c>
      <c r="AE42" s="28">
        <v>4</v>
      </c>
      <c r="AF42" s="28">
        <v>5</v>
      </c>
      <c r="AG42" s="29">
        <v>7</v>
      </c>
    </row>
    <row r="43" spans="1:33" ht="15.75" thickBot="1" x14ac:dyDescent="0.3">
      <c r="A43" s="57" t="s">
        <v>35</v>
      </c>
      <c r="B43" s="58" t="s">
        <v>582</v>
      </c>
      <c r="C43" s="63">
        <v>3</v>
      </c>
      <c r="D43" s="63">
        <v>0</v>
      </c>
      <c r="E43" s="63">
        <v>4</v>
      </c>
      <c r="F43" s="63">
        <v>5</v>
      </c>
      <c r="G43" s="64">
        <v>7</v>
      </c>
      <c r="I43" s="80" t="s">
        <v>70</v>
      </c>
      <c r="J43" s="117" t="s">
        <v>71</v>
      </c>
      <c r="K43" s="226">
        <v>2</v>
      </c>
      <c r="L43" s="226">
        <v>0</v>
      </c>
      <c r="M43" s="226">
        <v>2</v>
      </c>
      <c r="N43" s="227">
        <v>3</v>
      </c>
      <c r="O43" s="228">
        <v>4</v>
      </c>
      <c r="Q43" s="152"/>
      <c r="R43" s="153"/>
      <c r="S43" s="153" t="s">
        <v>529</v>
      </c>
      <c r="T43" s="154">
        <f>SUM(T38:T42)</f>
        <v>13</v>
      </c>
      <c r="U43" s="154">
        <f>SUM(U38:U42)</f>
        <v>0</v>
      </c>
      <c r="V43" s="154">
        <f>SUM(V38:V42)</f>
        <v>10</v>
      </c>
      <c r="W43" s="154">
        <f>SUM(W38:W42)</f>
        <v>18</v>
      </c>
      <c r="X43" s="155">
        <f>SUM(X38:X42)</f>
        <v>27</v>
      </c>
      <c r="Z43" s="152"/>
      <c r="AA43" s="153"/>
      <c r="AB43" s="153" t="s">
        <v>529</v>
      </c>
      <c r="AC43" s="154">
        <f>SUM(AC38:AC42)</f>
        <v>13</v>
      </c>
      <c r="AD43" s="154">
        <f>SUM(AD38:AD42)</f>
        <v>0</v>
      </c>
      <c r="AE43" s="154">
        <f>SUM(AE38:AE42)</f>
        <v>10</v>
      </c>
      <c r="AF43" s="154">
        <f>SUM(AF38:AF42)</f>
        <v>18</v>
      </c>
      <c r="AG43" s="155">
        <f>SUM(AG38:AG42)</f>
        <v>27</v>
      </c>
    </row>
    <row r="44" spans="1:33" ht="15" customHeight="1" thickBot="1" x14ac:dyDescent="0.3">
      <c r="A44" s="310" t="s">
        <v>232</v>
      </c>
      <c r="B44" s="311"/>
      <c r="C44" s="65">
        <f>SUM(C38:C43)</f>
        <v>15</v>
      </c>
      <c r="D44" s="65">
        <f>SUM(D38:D43)</f>
        <v>0</v>
      </c>
      <c r="E44" s="65">
        <f>SUM(E38:E43)</f>
        <v>10</v>
      </c>
      <c r="F44" s="65">
        <f>SUM(F38:F43)</f>
        <v>20</v>
      </c>
      <c r="G44" s="66">
        <f>SUM(G38:G43)</f>
        <v>30</v>
      </c>
      <c r="I44" s="88" t="s">
        <v>165</v>
      </c>
      <c r="J44" s="271" t="s">
        <v>226</v>
      </c>
      <c r="K44" s="90">
        <v>0</v>
      </c>
      <c r="L44" s="90">
        <v>0</v>
      </c>
      <c r="M44" s="90">
        <v>0</v>
      </c>
      <c r="N44" s="90">
        <v>0</v>
      </c>
      <c r="O44" s="272">
        <v>5</v>
      </c>
      <c r="Q44" s="73"/>
      <c r="X44" s="74"/>
      <c r="Z44" s="73"/>
      <c r="AG44" s="74"/>
    </row>
    <row r="45" spans="1:33" ht="15.75" thickBot="1" x14ac:dyDescent="0.3">
      <c r="A45" s="17"/>
      <c r="B45" s="49"/>
      <c r="C45" s="50"/>
      <c r="D45" s="50"/>
      <c r="E45" s="50"/>
      <c r="F45" s="50"/>
      <c r="G45" s="18"/>
      <c r="I45" s="310" t="s">
        <v>232</v>
      </c>
      <c r="J45" s="340"/>
      <c r="K45" s="92">
        <f>SUM(K38:K44)</f>
        <v>13</v>
      </c>
      <c r="L45" s="92">
        <f>SUM(L38:L44)</f>
        <v>0</v>
      </c>
      <c r="M45" s="92">
        <f>SUM(M38:M44)</f>
        <v>6</v>
      </c>
      <c r="N45" s="92">
        <f>SUM(N38:N44)</f>
        <v>16</v>
      </c>
      <c r="O45" s="93">
        <f>SUM(O38:O44)</f>
        <v>29</v>
      </c>
      <c r="Q45" s="73"/>
      <c r="X45" s="74"/>
      <c r="Z45" s="73"/>
      <c r="AG45" s="74"/>
    </row>
    <row r="46" spans="1:33" ht="15.75" thickBot="1" x14ac:dyDescent="0.3">
      <c r="A46" s="305" t="s">
        <v>519</v>
      </c>
      <c r="B46" s="306"/>
      <c r="C46" s="306"/>
      <c r="D46" s="306"/>
      <c r="E46" s="306"/>
      <c r="F46" s="306"/>
      <c r="G46" s="307"/>
      <c r="I46" s="305" t="s">
        <v>519</v>
      </c>
      <c r="J46" s="306"/>
      <c r="K46" s="306"/>
      <c r="L46" s="306"/>
      <c r="M46" s="306"/>
      <c r="N46" s="306"/>
      <c r="O46" s="307"/>
      <c r="Q46" s="305" t="s">
        <v>519</v>
      </c>
      <c r="R46" s="306"/>
      <c r="S46" s="306"/>
      <c r="T46" s="306"/>
      <c r="U46" s="306"/>
      <c r="V46" s="306"/>
      <c r="W46" s="306"/>
      <c r="X46" s="307"/>
      <c r="Z46" s="305" t="s">
        <v>519</v>
      </c>
      <c r="AA46" s="306"/>
      <c r="AB46" s="306"/>
      <c r="AC46" s="306"/>
      <c r="AD46" s="306"/>
      <c r="AE46" s="306"/>
      <c r="AF46" s="306"/>
      <c r="AG46" s="307"/>
    </row>
    <row r="47" spans="1:33" ht="15" customHeight="1" x14ac:dyDescent="0.25">
      <c r="A47" s="24" t="s">
        <v>523</v>
      </c>
      <c r="B47" s="25" t="s">
        <v>524</v>
      </c>
      <c r="C47" s="26" t="s">
        <v>1</v>
      </c>
      <c r="D47" s="26" t="s">
        <v>2</v>
      </c>
      <c r="E47" s="26" t="s">
        <v>3</v>
      </c>
      <c r="F47" s="26" t="s">
        <v>4</v>
      </c>
      <c r="G47" s="27" t="s">
        <v>525</v>
      </c>
      <c r="I47" s="24" t="s">
        <v>523</v>
      </c>
      <c r="J47" s="25" t="s">
        <v>524</v>
      </c>
      <c r="K47" s="26" t="s">
        <v>1</v>
      </c>
      <c r="L47" s="26" t="s">
        <v>2</v>
      </c>
      <c r="M47" s="26" t="s">
        <v>3</v>
      </c>
      <c r="N47" s="26" t="s">
        <v>4</v>
      </c>
      <c r="O47" s="27" t="s">
        <v>525</v>
      </c>
      <c r="Q47" s="169"/>
      <c r="R47" s="166" t="s">
        <v>523</v>
      </c>
      <c r="S47" s="167" t="s">
        <v>524</v>
      </c>
      <c r="T47" s="166" t="s">
        <v>1</v>
      </c>
      <c r="U47" s="166" t="s">
        <v>2</v>
      </c>
      <c r="V47" s="166" t="s">
        <v>3</v>
      </c>
      <c r="W47" s="166" t="s">
        <v>4</v>
      </c>
      <c r="X47" s="168" t="s">
        <v>525</v>
      </c>
      <c r="Z47" s="169"/>
      <c r="AA47" s="166" t="s">
        <v>523</v>
      </c>
      <c r="AB47" s="167" t="s">
        <v>524</v>
      </c>
      <c r="AC47" s="166" t="s">
        <v>1</v>
      </c>
      <c r="AD47" s="166" t="s">
        <v>2</v>
      </c>
      <c r="AE47" s="166" t="s">
        <v>3</v>
      </c>
      <c r="AF47" s="166" t="s">
        <v>4</v>
      </c>
      <c r="AG47" s="168" t="s">
        <v>525</v>
      </c>
    </row>
    <row r="48" spans="1:33" x14ac:dyDescent="0.25">
      <c r="A48" s="19" t="s">
        <v>36</v>
      </c>
      <c r="B48" s="20" t="s">
        <v>583</v>
      </c>
      <c r="C48" s="21">
        <v>3</v>
      </c>
      <c r="D48" s="21">
        <v>0</v>
      </c>
      <c r="E48" s="21">
        <v>0</v>
      </c>
      <c r="F48" s="21">
        <v>3</v>
      </c>
      <c r="G48" s="22">
        <v>5</v>
      </c>
      <c r="I48" s="80" t="s">
        <v>166</v>
      </c>
      <c r="J48" s="81" t="s">
        <v>167</v>
      </c>
      <c r="K48" s="82">
        <v>3</v>
      </c>
      <c r="L48" s="82">
        <v>0</v>
      </c>
      <c r="M48" s="82">
        <v>0</v>
      </c>
      <c r="N48" s="82">
        <v>3</v>
      </c>
      <c r="O48" s="101">
        <v>5</v>
      </c>
      <c r="Q48" s="135" t="s">
        <v>531</v>
      </c>
      <c r="R48" s="157" t="s">
        <v>36</v>
      </c>
      <c r="S48" s="20" t="s">
        <v>583</v>
      </c>
      <c r="T48" s="158">
        <v>3</v>
      </c>
      <c r="U48" s="158">
        <v>0</v>
      </c>
      <c r="V48" s="158">
        <v>0</v>
      </c>
      <c r="W48" s="158">
        <v>3</v>
      </c>
      <c r="X48" s="159">
        <v>5</v>
      </c>
      <c r="Z48" s="135" t="s">
        <v>531</v>
      </c>
      <c r="AA48" s="157" t="s">
        <v>36</v>
      </c>
      <c r="AB48" s="20" t="s">
        <v>583</v>
      </c>
      <c r="AC48" s="158">
        <v>3</v>
      </c>
      <c r="AD48" s="158">
        <v>0</v>
      </c>
      <c r="AE48" s="158">
        <v>0</v>
      </c>
      <c r="AF48" s="158">
        <v>3</v>
      </c>
      <c r="AG48" s="159">
        <v>5</v>
      </c>
    </row>
    <row r="49" spans="1:33" x14ac:dyDescent="0.25">
      <c r="A49" s="19" t="s">
        <v>37</v>
      </c>
      <c r="B49" s="20" t="s">
        <v>584</v>
      </c>
      <c r="C49" s="21">
        <v>3</v>
      </c>
      <c r="D49" s="21">
        <v>0</v>
      </c>
      <c r="E49" s="21">
        <v>0</v>
      </c>
      <c r="F49" s="21">
        <v>3</v>
      </c>
      <c r="G49" s="30">
        <v>4</v>
      </c>
      <c r="I49" s="118" t="s">
        <v>153</v>
      </c>
      <c r="J49" s="119" t="s">
        <v>212</v>
      </c>
      <c r="K49" s="120">
        <v>1</v>
      </c>
      <c r="L49" s="120">
        <v>0</v>
      </c>
      <c r="M49" s="120">
        <v>2</v>
      </c>
      <c r="N49" s="120">
        <v>2</v>
      </c>
      <c r="O49" s="121">
        <v>3</v>
      </c>
      <c r="Q49" s="135" t="s">
        <v>531</v>
      </c>
      <c r="R49" s="20" t="s">
        <v>37</v>
      </c>
      <c r="S49" s="20" t="s">
        <v>584</v>
      </c>
      <c r="T49" s="21">
        <v>3</v>
      </c>
      <c r="U49" s="21">
        <v>0</v>
      </c>
      <c r="V49" s="21">
        <v>0</v>
      </c>
      <c r="W49" s="21">
        <v>3</v>
      </c>
      <c r="X49" s="30">
        <v>4</v>
      </c>
      <c r="Z49" s="135" t="s">
        <v>531</v>
      </c>
      <c r="AA49" s="20" t="s">
        <v>37</v>
      </c>
      <c r="AB49" s="20" t="s">
        <v>584</v>
      </c>
      <c r="AC49" s="21">
        <v>3</v>
      </c>
      <c r="AD49" s="21">
        <v>0</v>
      </c>
      <c r="AE49" s="21">
        <v>0</v>
      </c>
      <c r="AF49" s="21">
        <v>3</v>
      </c>
      <c r="AG49" s="30">
        <v>4</v>
      </c>
    </row>
    <row r="50" spans="1:33" x14ac:dyDescent="0.25">
      <c r="A50" s="19" t="s">
        <v>38</v>
      </c>
      <c r="B50" s="20" t="s">
        <v>585</v>
      </c>
      <c r="C50" s="21">
        <v>3</v>
      </c>
      <c r="D50" s="21">
        <v>0</v>
      </c>
      <c r="E50" s="21">
        <v>2</v>
      </c>
      <c r="F50" s="21">
        <v>4</v>
      </c>
      <c r="G50" s="22">
        <v>7</v>
      </c>
      <c r="I50" s="122" t="s">
        <v>168</v>
      </c>
      <c r="J50" s="103" t="s">
        <v>169</v>
      </c>
      <c r="K50" s="123">
        <v>2</v>
      </c>
      <c r="L50" s="123">
        <v>0</v>
      </c>
      <c r="M50" s="123">
        <v>0</v>
      </c>
      <c r="N50" s="123">
        <v>2</v>
      </c>
      <c r="O50" s="124">
        <v>3</v>
      </c>
      <c r="Q50" s="135" t="s">
        <v>531</v>
      </c>
      <c r="R50" s="19" t="s">
        <v>38</v>
      </c>
      <c r="S50" s="20" t="s">
        <v>585</v>
      </c>
      <c r="T50" s="21">
        <v>3</v>
      </c>
      <c r="U50" s="21">
        <v>0</v>
      </c>
      <c r="V50" s="21">
        <v>2</v>
      </c>
      <c r="W50" s="21">
        <v>4</v>
      </c>
      <c r="X50" s="22">
        <v>7</v>
      </c>
      <c r="Z50" s="135" t="s">
        <v>531</v>
      </c>
      <c r="AA50" s="19" t="s">
        <v>38</v>
      </c>
      <c r="AB50" s="20" t="s">
        <v>585</v>
      </c>
      <c r="AC50" s="21">
        <v>3</v>
      </c>
      <c r="AD50" s="21">
        <v>0</v>
      </c>
      <c r="AE50" s="21">
        <v>2</v>
      </c>
      <c r="AF50" s="21">
        <v>4</v>
      </c>
      <c r="AG50" s="22">
        <v>7</v>
      </c>
    </row>
    <row r="51" spans="1:33" x14ac:dyDescent="0.25">
      <c r="A51" s="19" t="s">
        <v>27</v>
      </c>
      <c r="B51" s="20" t="s">
        <v>586</v>
      </c>
      <c r="C51" s="21">
        <v>2</v>
      </c>
      <c r="D51" s="21">
        <v>0</v>
      </c>
      <c r="E51" s="21">
        <v>2</v>
      </c>
      <c r="F51" s="21">
        <v>3</v>
      </c>
      <c r="G51" s="22">
        <v>5</v>
      </c>
      <c r="I51" s="109" t="s">
        <v>170</v>
      </c>
      <c r="J51" s="110" t="s">
        <v>227</v>
      </c>
      <c r="K51" s="111">
        <v>2</v>
      </c>
      <c r="L51" s="111">
        <v>0</v>
      </c>
      <c r="M51" s="111">
        <v>2</v>
      </c>
      <c r="N51" s="111">
        <v>3</v>
      </c>
      <c r="O51" s="112">
        <v>5</v>
      </c>
      <c r="Q51" s="135" t="s">
        <v>531</v>
      </c>
      <c r="R51" s="20" t="s">
        <v>27</v>
      </c>
      <c r="S51" s="20" t="s">
        <v>586</v>
      </c>
      <c r="T51" s="21">
        <v>2</v>
      </c>
      <c r="U51" s="21">
        <v>0</v>
      </c>
      <c r="V51" s="21">
        <v>2</v>
      </c>
      <c r="W51" s="21">
        <v>3</v>
      </c>
      <c r="X51" s="22">
        <v>5</v>
      </c>
      <c r="Z51" s="135" t="s">
        <v>531</v>
      </c>
      <c r="AA51" s="20" t="s">
        <v>27</v>
      </c>
      <c r="AB51" s="20" t="s">
        <v>586</v>
      </c>
      <c r="AC51" s="21">
        <v>2</v>
      </c>
      <c r="AD51" s="21">
        <v>0</v>
      </c>
      <c r="AE51" s="21">
        <v>2</v>
      </c>
      <c r="AF51" s="21">
        <v>3</v>
      </c>
      <c r="AG51" s="22">
        <v>5</v>
      </c>
    </row>
    <row r="52" spans="1:33" ht="15.75" thickBot="1" x14ac:dyDescent="0.3">
      <c r="A52" s="19" t="s">
        <v>27</v>
      </c>
      <c r="B52" s="20" t="s">
        <v>587</v>
      </c>
      <c r="C52" s="21">
        <v>2</v>
      </c>
      <c r="D52" s="21">
        <v>0</v>
      </c>
      <c r="E52" s="21">
        <v>2</v>
      </c>
      <c r="F52" s="21">
        <v>3</v>
      </c>
      <c r="G52" s="22">
        <v>5</v>
      </c>
      <c r="I52" s="80" t="s">
        <v>171</v>
      </c>
      <c r="J52" s="84" t="s">
        <v>172</v>
      </c>
      <c r="K52" s="90">
        <v>3</v>
      </c>
      <c r="L52" s="90">
        <v>0</v>
      </c>
      <c r="M52" s="90">
        <v>0</v>
      </c>
      <c r="N52" s="90">
        <v>3</v>
      </c>
      <c r="O52" s="125">
        <v>5</v>
      </c>
      <c r="Q52" s="135" t="s">
        <v>531</v>
      </c>
      <c r="R52" s="58" t="s">
        <v>27</v>
      </c>
      <c r="S52" s="20" t="s">
        <v>587</v>
      </c>
      <c r="T52" s="59">
        <v>2</v>
      </c>
      <c r="U52" s="59">
        <v>0</v>
      </c>
      <c r="V52" s="59">
        <v>2</v>
      </c>
      <c r="W52" s="59">
        <v>3</v>
      </c>
      <c r="X52" s="60">
        <v>5</v>
      </c>
      <c r="Z52" s="135" t="s">
        <v>531</v>
      </c>
      <c r="AA52" s="58" t="s">
        <v>27</v>
      </c>
      <c r="AB52" s="20" t="s">
        <v>587</v>
      </c>
      <c r="AC52" s="59">
        <v>2</v>
      </c>
      <c r="AD52" s="59">
        <v>0</v>
      </c>
      <c r="AE52" s="59">
        <v>2</v>
      </c>
      <c r="AF52" s="59">
        <v>3</v>
      </c>
      <c r="AG52" s="60">
        <v>5</v>
      </c>
    </row>
    <row r="53" spans="1:33" ht="15.75" thickBot="1" x14ac:dyDescent="0.3">
      <c r="A53" s="57" t="s">
        <v>39</v>
      </c>
      <c r="B53" s="58" t="s">
        <v>121</v>
      </c>
      <c r="C53" s="59">
        <v>3</v>
      </c>
      <c r="D53" s="59">
        <v>0</v>
      </c>
      <c r="E53" s="59">
        <v>0</v>
      </c>
      <c r="F53" s="59">
        <v>3</v>
      </c>
      <c r="G53" s="60">
        <v>5</v>
      </c>
      <c r="I53" s="80" t="s">
        <v>39</v>
      </c>
      <c r="J53" s="84" t="s">
        <v>173</v>
      </c>
      <c r="K53" s="82">
        <v>3</v>
      </c>
      <c r="L53" s="82">
        <v>0</v>
      </c>
      <c r="M53" s="82">
        <v>0</v>
      </c>
      <c r="N53" s="82">
        <v>3</v>
      </c>
      <c r="O53" s="83">
        <v>5</v>
      </c>
      <c r="Q53" s="160"/>
      <c r="R53" s="161"/>
      <c r="S53" s="162" t="s">
        <v>530</v>
      </c>
      <c r="T53" s="163">
        <f>SUM(T48:T52)</f>
        <v>13</v>
      </c>
      <c r="U53" s="164">
        <f>SUM(U48:U52)</f>
        <v>0</v>
      </c>
      <c r="V53" s="164">
        <f>SUM(V48:V52)</f>
        <v>6</v>
      </c>
      <c r="W53" s="164">
        <f>SUM(W48:W52)</f>
        <v>16</v>
      </c>
      <c r="X53" s="165">
        <f>SUM(X48:X52)</f>
        <v>26</v>
      </c>
      <c r="Z53" s="160"/>
      <c r="AA53" s="161"/>
      <c r="AB53" s="162" t="s">
        <v>530</v>
      </c>
      <c r="AC53" s="163">
        <f>SUM(AC48:AC52)</f>
        <v>13</v>
      </c>
      <c r="AD53" s="164">
        <f>SUM(AD48:AD52)</f>
        <v>0</v>
      </c>
      <c r="AE53" s="164">
        <f>SUM(AE48:AE52)</f>
        <v>6</v>
      </c>
      <c r="AF53" s="164">
        <f>SUM(AF48:AF52)</f>
        <v>16</v>
      </c>
      <c r="AG53" s="165">
        <f>SUM(AG48:AG52)</f>
        <v>26</v>
      </c>
    </row>
    <row r="54" spans="1:33" ht="15.75" thickBot="1" x14ac:dyDescent="0.3">
      <c r="A54" s="310" t="s">
        <v>232</v>
      </c>
      <c r="B54" s="311"/>
      <c r="C54" s="65">
        <f>SUM(C48:C53)</f>
        <v>16</v>
      </c>
      <c r="D54" s="65">
        <f>SUM(D48:D53)</f>
        <v>0</v>
      </c>
      <c r="E54" s="65">
        <f>SUM(E48:E53)</f>
        <v>6</v>
      </c>
      <c r="F54" s="65">
        <f>SUM(F48:F53)</f>
        <v>19</v>
      </c>
      <c r="G54" s="66">
        <f>SUM(G48:G53)</f>
        <v>31</v>
      </c>
      <c r="I54" s="88" t="s">
        <v>39</v>
      </c>
      <c r="J54" s="271" t="s">
        <v>136</v>
      </c>
      <c r="K54" s="90">
        <v>3</v>
      </c>
      <c r="L54" s="90">
        <v>0</v>
      </c>
      <c r="M54" s="90">
        <v>0</v>
      </c>
      <c r="N54" s="90">
        <v>3</v>
      </c>
      <c r="O54" s="91">
        <v>5</v>
      </c>
      <c r="Q54" s="73"/>
      <c r="X54" s="74"/>
      <c r="Z54" s="73"/>
      <c r="AG54" s="74"/>
    </row>
    <row r="55" spans="1:33" ht="15" customHeight="1" thickBot="1" x14ac:dyDescent="0.3">
      <c r="A55" s="17"/>
      <c r="B55" s="49"/>
      <c r="C55" s="50"/>
      <c r="D55" s="50"/>
      <c r="E55" s="50"/>
      <c r="F55" s="50"/>
      <c r="G55" s="18"/>
      <c r="I55" s="310" t="s">
        <v>232</v>
      </c>
      <c r="J55" s="340"/>
      <c r="K55" s="92">
        <f>SUM(K48:K54)</f>
        <v>17</v>
      </c>
      <c r="L55" s="92">
        <f>SUM(L48:L54)</f>
        <v>0</v>
      </c>
      <c r="M55" s="92">
        <f>SUM(M48:M54)</f>
        <v>4</v>
      </c>
      <c r="N55" s="92">
        <f>SUM(N48:N54)</f>
        <v>19</v>
      </c>
      <c r="O55" s="93">
        <f>SUM(O48:O54)</f>
        <v>31</v>
      </c>
      <c r="Q55" s="73"/>
      <c r="X55" s="74"/>
      <c r="Z55" s="73"/>
      <c r="AG55" s="74"/>
    </row>
    <row r="56" spans="1:33" ht="15.75" thickBot="1" x14ac:dyDescent="0.3">
      <c r="A56" s="305" t="s">
        <v>520</v>
      </c>
      <c r="B56" s="306"/>
      <c r="C56" s="306"/>
      <c r="D56" s="306"/>
      <c r="E56" s="306"/>
      <c r="F56" s="306"/>
      <c r="G56" s="307"/>
      <c r="I56" s="305" t="s">
        <v>520</v>
      </c>
      <c r="J56" s="306"/>
      <c r="K56" s="306"/>
      <c r="L56" s="306"/>
      <c r="M56" s="306"/>
      <c r="N56" s="306"/>
      <c r="O56" s="307"/>
      <c r="Q56" s="305" t="s">
        <v>520</v>
      </c>
      <c r="R56" s="306"/>
      <c r="S56" s="306"/>
      <c r="T56" s="306"/>
      <c r="U56" s="306"/>
      <c r="V56" s="306"/>
      <c r="W56" s="306"/>
      <c r="X56" s="307"/>
      <c r="Z56" s="305" t="s">
        <v>520</v>
      </c>
      <c r="AA56" s="306"/>
      <c r="AB56" s="306"/>
      <c r="AC56" s="306"/>
      <c r="AD56" s="306"/>
      <c r="AE56" s="306"/>
      <c r="AF56" s="306"/>
      <c r="AG56" s="307"/>
    </row>
    <row r="57" spans="1:33" ht="15" customHeight="1" x14ac:dyDescent="0.25">
      <c r="A57" s="24" t="s">
        <v>523</v>
      </c>
      <c r="B57" s="25" t="s">
        <v>524</v>
      </c>
      <c r="C57" s="26" t="s">
        <v>1</v>
      </c>
      <c r="D57" s="26" t="s">
        <v>2</v>
      </c>
      <c r="E57" s="26" t="s">
        <v>3</v>
      </c>
      <c r="F57" s="26" t="s">
        <v>4</v>
      </c>
      <c r="G57" s="27" t="s">
        <v>525</v>
      </c>
      <c r="I57" s="24" t="s">
        <v>523</v>
      </c>
      <c r="J57" s="25" t="s">
        <v>524</v>
      </c>
      <c r="K57" s="26" t="s">
        <v>1</v>
      </c>
      <c r="L57" s="26" t="s">
        <v>2</v>
      </c>
      <c r="M57" s="26" t="s">
        <v>3</v>
      </c>
      <c r="N57" s="26" t="s">
        <v>4</v>
      </c>
      <c r="O57" s="27" t="s">
        <v>525</v>
      </c>
      <c r="Q57" s="156"/>
      <c r="R57" s="166" t="s">
        <v>523</v>
      </c>
      <c r="S57" s="167" t="s">
        <v>524</v>
      </c>
      <c r="T57" s="166" t="s">
        <v>1</v>
      </c>
      <c r="U57" s="166" t="s">
        <v>2</v>
      </c>
      <c r="V57" s="166" t="s">
        <v>3</v>
      </c>
      <c r="W57" s="166" t="s">
        <v>4</v>
      </c>
      <c r="X57" s="168" t="s">
        <v>525</v>
      </c>
      <c r="Z57" s="156"/>
      <c r="AA57" s="166" t="s">
        <v>523</v>
      </c>
      <c r="AB57" s="167" t="s">
        <v>524</v>
      </c>
      <c r="AC57" s="166" t="s">
        <v>1</v>
      </c>
      <c r="AD57" s="166" t="s">
        <v>2</v>
      </c>
      <c r="AE57" s="166" t="s">
        <v>3</v>
      </c>
      <c r="AF57" s="166" t="s">
        <v>4</v>
      </c>
      <c r="AG57" s="168" t="s">
        <v>525</v>
      </c>
    </row>
    <row r="58" spans="1:33" x14ac:dyDescent="0.25">
      <c r="A58" s="19" t="s">
        <v>40</v>
      </c>
      <c r="B58" s="20" t="s">
        <v>588</v>
      </c>
      <c r="C58" s="21">
        <v>3</v>
      </c>
      <c r="D58" s="21">
        <v>0</v>
      </c>
      <c r="E58" s="21">
        <v>0</v>
      </c>
      <c r="F58" s="21">
        <v>3</v>
      </c>
      <c r="G58" s="22">
        <v>5</v>
      </c>
      <c r="I58" s="80" t="s">
        <v>174</v>
      </c>
      <c r="J58" s="84" t="s">
        <v>228</v>
      </c>
      <c r="K58" s="82">
        <v>0</v>
      </c>
      <c r="L58" s="82">
        <v>0</v>
      </c>
      <c r="M58" s="82">
        <v>4</v>
      </c>
      <c r="N58" s="82">
        <v>2</v>
      </c>
      <c r="O58" s="101">
        <v>3</v>
      </c>
      <c r="Q58" s="129" t="s">
        <v>531</v>
      </c>
      <c r="R58" s="20" t="s">
        <v>40</v>
      </c>
      <c r="S58" s="20" t="s">
        <v>588</v>
      </c>
      <c r="T58" s="21">
        <v>3</v>
      </c>
      <c r="U58" s="21">
        <v>0</v>
      </c>
      <c r="V58" s="21">
        <v>0</v>
      </c>
      <c r="W58" s="21">
        <v>3</v>
      </c>
      <c r="X58" s="22">
        <v>5</v>
      </c>
      <c r="Z58" s="129" t="s">
        <v>531</v>
      </c>
      <c r="AA58" s="20" t="s">
        <v>40</v>
      </c>
      <c r="AB58" s="20" t="s">
        <v>588</v>
      </c>
      <c r="AC58" s="21">
        <v>3</v>
      </c>
      <c r="AD58" s="21">
        <v>0</v>
      </c>
      <c r="AE58" s="21">
        <v>0</v>
      </c>
      <c r="AF58" s="21">
        <v>3</v>
      </c>
      <c r="AG58" s="22">
        <v>5</v>
      </c>
    </row>
    <row r="59" spans="1:33" x14ac:dyDescent="0.25">
      <c r="A59" s="19" t="s">
        <v>41</v>
      </c>
      <c r="B59" s="20" t="s">
        <v>589</v>
      </c>
      <c r="C59" s="21">
        <v>2</v>
      </c>
      <c r="D59" s="21">
        <v>2</v>
      </c>
      <c r="E59" s="21">
        <v>0</v>
      </c>
      <c r="F59" s="21">
        <v>3</v>
      </c>
      <c r="G59" s="22">
        <v>5</v>
      </c>
      <c r="I59" s="80" t="s">
        <v>175</v>
      </c>
      <c r="J59" s="84" t="s">
        <v>176</v>
      </c>
      <c r="K59" s="82">
        <v>3</v>
      </c>
      <c r="L59" s="82">
        <v>0</v>
      </c>
      <c r="M59" s="82">
        <v>0</v>
      </c>
      <c r="N59" s="82">
        <v>3</v>
      </c>
      <c r="O59" s="101">
        <v>4</v>
      </c>
      <c r="Q59" s="129" t="s">
        <v>531</v>
      </c>
      <c r="R59" s="20" t="s">
        <v>41</v>
      </c>
      <c r="S59" s="20" t="s">
        <v>589</v>
      </c>
      <c r="T59" s="21">
        <v>2</v>
      </c>
      <c r="U59" s="21">
        <v>2</v>
      </c>
      <c r="V59" s="21">
        <v>0</v>
      </c>
      <c r="W59" s="21">
        <v>3</v>
      </c>
      <c r="X59" s="22">
        <v>5</v>
      </c>
      <c r="Z59" s="129" t="s">
        <v>531</v>
      </c>
      <c r="AA59" s="20" t="s">
        <v>41</v>
      </c>
      <c r="AB59" s="20" t="s">
        <v>589</v>
      </c>
      <c r="AC59" s="21">
        <v>2</v>
      </c>
      <c r="AD59" s="21">
        <v>2</v>
      </c>
      <c r="AE59" s="21">
        <v>0</v>
      </c>
      <c r="AF59" s="21">
        <v>3</v>
      </c>
      <c r="AG59" s="22">
        <v>5</v>
      </c>
    </row>
    <row r="60" spans="1:33" ht="25.5" x14ac:dyDescent="0.25">
      <c r="A60" s="19" t="s">
        <v>42</v>
      </c>
      <c r="B60" s="20" t="s">
        <v>590</v>
      </c>
      <c r="C60" s="21">
        <v>2</v>
      </c>
      <c r="D60" s="21">
        <v>2</v>
      </c>
      <c r="E60" s="21">
        <v>0</v>
      </c>
      <c r="F60" s="21">
        <v>3</v>
      </c>
      <c r="G60" s="22">
        <v>4</v>
      </c>
      <c r="I60" s="80" t="s">
        <v>39</v>
      </c>
      <c r="J60" s="84" t="s">
        <v>136</v>
      </c>
      <c r="K60" s="82">
        <v>3</v>
      </c>
      <c r="L60" s="82">
        <v>0</v>
      </c>
      <c r="M60" s="82">
        <v>0</v>
      </c>
      <c r="N60" s="82">
        <v>3</v>
      </c>
      <c r="O60" s="83">
        <v>5</v>
      </c>
      <c r="Q60" s="129" t="s">
        <v>531</v>
      </c>
      <c r="R60" s="20" t="s">
        <v>42</v>
      </c>
      <c r="S60" s="20" t="s">
        <v>590</v>
      </c>
      <c r="T60" s="21">
        <v>2</v>
      </c>
      <c r="U60" s="21">
        <v>0</v>
      </c>
      <c r="V60" s="21">
        <v>0</v>
      </c>
      <c r="W60" s="21">
        <v>2</v>
      </c>
      <c r="X60" s="22">
        <v>4</v>
      </c>
      <c r="Z60" s="129" t="s">
        <v>531</v>
      </c>
      <c r="AA60" s="20" t="s">
        <v>42</v>
      </c>
      <c r="AB60" s="20" t="s">
        <v>590</v>
      </c>
      <c r="AC60" s="21">
        <v>2</v>
      </c>
      <c r="AD60" s="21">
        <v>0</v>
      </c>
      <c r="AE60" s="21">
        <v>0</v>
      </c>
      <c r="AF60" s="21">
        <v>2</v>
      </c>
      <c r="AG60" s="22">
        <v>4</v>
      </c>
    </row>
    <row r="61" spans="1:33" x14ac:dyDescent="0.25">
      <c r="A61" s="19" t="s">
        <v>27</v>
      </c>
      <c r="B61" s="20" t="s">
        <v>591</v>
      </c>
      <c r="C61" s="21">
        <v>2</v>
      </c>
      <c r="D61" s="21">
        <v>0</v>
      </c>
      <c r="E61" s="21">
        <v>2</v>
      </c>
      <c r="F61" s="21">
        <v>3</v>
      </c>
      <c r="G61" s="22">
        <v>5</v>
      </c>
      <c r="I61" s="80" t="s">
        <v>99</v>
      </c>
      <c r="J61" s="81" t="s">
        <v>100</v>
      </c>
      <c r="K61" s="82">
        <v>3</v>
      </c>
      <c r="L61" s="82">
        <v>0</v>
      </c>
      <c r="M61" s="82">
        <v>0</v>
      </c>
      <c r="N61" s="82">
        <v>3</v>
      </c>
      <c r="O61" s="83">
        <v>5</v>
      </c>
      <c r="Q61" s="129" t="s">
        <v>531</v>
      </c>
      <c r="R61" s="20" t="s">
        <v>27</v>
      </c>
      <c r="S61" s="20" t="s">
        <v>591</v>
      </c>
      <c r="T61" s="21">
        <v>2</v>
      </c>
      <c r="U61" s="21">
        <v>0</v>
      </c>
      <c r="V61" s="21">
        <v>2</v>
      </c>
      <c r="W61" s="21">
        <v>3</v>
      </c>
      <c r="X61" s="22">
        <v>5</v>
      </c>
      <c r="Z61" s="129" t="s">
        <v>531</v>
      </c>
      <c r="AA61" s="20" t="s">
        <v>27</v>
      </c>
      <c r="AB61" s="20" t="s">
        <v>591</v>
      </c>
      <c r="AC61" s="21">
        <v>2</v>
      </c>
      <c r="AD61" s="21">
        <v>0</v>
      </c>
      <c r="AE61" s="21">
        <v>2</v>
      </c>
      <c r="AF61" s="21">
        <v>3</v>
      </c>
      <c r="AG61" s="22">
        <v>5</v>
      </c>
    </row>
    <row r="62" spans="1:33" ht="15.75" thickBot="1" x14ac:dyDescent="0.3">
      <c r="A62" s="19" t="s">
        <v>27</v>
      </c>
      <c r="B62" s="20" t="s">
        <v>592</v>
      </c>
      <c r="C62" s="21">
        <v>2</v>
      </c>
      <c r="D62" s="21">
        <v>0</v>
      </c>
      <c r="E62" s="21">
        <v>2</v>
      </c>
      <c r="F62" s="21">
        <v>3</v>
      </c>
      <c r="G62" s="22">
        <v>5</v>
      </c>
      <c r="I62" s="80" t="s">
        <v>178</v>
      </c>
      <c r="J62" s="84" t="s">
        <v>229</v>
      </c>
      <c r="K62" s="82">
        <v>3</v>
      </c>
      <c r="L62" s="82">
        <v>0</v>
      </c>
      <c r="M62" s="82">
        <v>2</v>
      </c>
      <c r="N62" s="82">
        <v>4</v>
      </c>
      <c r="O62" s="87">
        <v>5</v>
      </c>
      <c r="Q62" s="140" t="s">
        <v>531</v>
      </c>
      <c r="R62" s="58" t="s">
        <v>27</v>
      </c>
      <c r="S62" s="20" t="s">
        <v>592</v>
      </c>
      <c r="T62" s="59">
        <v>2</v>
      </c>
      <c r="U62" s="59">
        <v>0</v>
      </c>
      <c r="V62" s="59">
        <v>2</v>
      </c>
      <c r="W62" s="59">
        <v>3</v>
      </c>
      <c r="X62" s="60">
        <v>5</v>
      </c>
      <c r="Z62" s="140" t="s">
        <v>531</v>
      </c>
      <c r="AA62" s="58" t="s">
        <v>27</v>
      </c>
      <c r="AB62" s="20" t="s">
        <v>592</v>
      </c>
      <c r="AC62" s="59">
        <v>2</v>
      </c>
      <c r="AD62" s="59">
        <v>0</v>
      </c>
      <c r="AE62" s="59">
        <v>2</v>
      </c>
      <c r="AF62" s="59">
        <v>3</v>
      </c>
      <c r="AG62" s="60">
        <v>5</v>
      </c>
    </row>
    <row r="63" spans="1:33" ht="15.75" thickBot="1" x14ac:dyDescent="0.3">
      <c r="A63" s="57" t="s">
        <v>39</v>
      </c>
      <c r="B63" s="58" t="s">
        <v>136</v>
      </c>
      <c r="C63" s="59">
        <v>3</v>
      </c>
      <c r="D63" s="59">
        <v>0</v>
      </c>
      <c r="E63" s="59">
        <v>0</v>
      </c>
      <c r="F63" s="59">
        <v>3</v>
      </c>
      <c r="G63" s="60">
        <v>5</v>
      </c>
      <c r="I63" s="80" t="s">
        <v>171</v>
      </c>
      <c r="J63" s="84" t="s">
        <v>177</v>
      </c>
      <c r="K63" s="82">
        <v>3</v>
      </c>
      <c r="L63" s="82">
        <v>0</v>
      </c>
      <c r="M63" s="82">
        <v>0</v>
      </c>
      <c r="N63" s="82">
        <v>3</v>
      </c>
      <c r="O63" s="83">
        <v>5</v>
      </c>
      <c r="Q63" s="160"/>
      <c r="R63" s="161"/>
      <c r="S63" s="162" t="s">
        <v>530</v>
      </c>
      <c r="T63" s="163">
        <f>SUM(T58:T62)</f>
        <v>11</v>
      </c>
      <c r="U63" s="164">
        <f>SUM(U58:U62)</f>
        <v>2</v>
      </c>
      <c r="V63" s="164">
        <f>SUM(V58:V62)</f>
        <v>4</v>
      </c>
      <c r="W63" s="164">
        <f>SUM(W58:W62)</f>
        <v>14</v>
      </c>
      <c r="X63" s="165">
        <f>SUM(X58:X62)</f>
        <v>24</v>
      </c>
      <c r="Z63" s="160"/>
      <c r="AA63" s="161"/>
      <c r="AB63" s="162" t="s">
        <v>530</v>
      </c>
      <c r="AC63" s="163">
        <f>SUM(AC58:AC62)</f>
        <v>11</v>
      </c>
      <c r="AD63" s="164">
        <f>SUM(AD58:AD62)</f>
        <v>2</v>
      </c>
      <c r="AE63" s="164">
        <f>SUM(AE58:AE62)</f>
        <v>4</v>
      </c>
      <c r="AF63" s="164">
        <f>SUM(AF58:AF62)</f>
        <v>14</v>
      </c>
      <c r="AG63" s="165">
        <f>SUM(AG58:AG62)</f>
        <v>24</v>
      </c>
    </row>
    <row r="64" spans="1:33" ht="15.75" thickBot="1" x14ac:dyDescent="0.3">
      <c r="A64" s="310" t="s">
        <v>232</v>
      </c>
      <c r="B64" s="311"/>
      <c r="C64" s="65">
        <f>SUM(C58:C63)</f>
        <v>14</v>
      </c>
      <c r="D64" s="65">
        <f>SUM(D58:D63)</f>
        <v>4</v>
      </c>
      <c r="E64" s="65">
        <f>SUM(E58:E63)</f>
        <v>4</v>
      </c>
      <c r="F64" s="65">
        <f>SUM(F58:F63)</f>
        <v>18</v>
      </c>
      <c r="G64" s="66">
        <f>SUM(G58:G63)</f>
        <v>29</v>
      </c>
      <c r="I64" s="88" t="s">
        <v>179</v>
      </c>
      <c r="J64" s="271" t="s">
        <v>120</v>
      </c>
      <c r="K64" s="226">
        <v>0</v>
      </c>
      <c r="L64" s="226">
        <v>0</v>
      </c>
      <c r="M64" s="226">
        <v>0</v>
      </c>
      <c r="N64" s="227">
        <v>0</v>
      </c>
      <c r="O64" s="228">
        <v>5</v>
      </c>
      <c r="Q64" s="73"/>
      <c r="X64" s="74"/>
      <c r="Z64" s="73"/>
      <c r="AG64" s="74"/>
    </row>
    <row r="65" spans="1:33" ht="15" customHeight="1" thickBot="1" x14ac:dyDescent="0.3">
      <c r="A65" s="17"/>
      <c r="B65" s="49"/>
      <c r="C65" s="50"/>
      <c r="D65" s="50"/>
      <c r="E65" s="50"/>
      <c r="F65" s="50"/>
      <c r="G65" s="18"/>
      <c r="I65" s="310" t="s">
        <v>232</v>
      </c>
      <c r="J65" s="311"/>
      <c r="K65" s="92">
        <f>SUM(K58:K64)</f>
        <v>15</v>
      </c>
      <c r="L65" s="92">
        <f>SUM(L58:L64)</f>
        <v>0</v>
      </c>
      <c r="M65" s="92">
        <f>SUM(M58:M64)</f>
        <v>6</v>
      </c>
      <c r="N65" s="92">
        <f>SUM(N58:N64)</f>
        <v>18</v>
      </c>
      <c r="O65" s="93">
        <f>SUM(O58:O64)</f>
        <v>32</v>
      </c>
      <c r="Q65" s="73"/>
      <c r="X65" s="74"/>
      <c r="Z65" s="73"/>
      <c r="AG65" s="74"/>
    </row>
    <row r="66" spans="1:33" ht="15.75" thickBot="1" x14ac:dyDescent="0.3">
      <c r="A66" s="305" t="s">
        <v>521</v>
      </c>
      <c r="B66" s="306"/>
      <c r="C66" s="306"/>
      <c r="D66" s="306"/>
      <c r="E66" s="306"/>
      <c r="F66" s="306"/>
      <c r="G66" s="307"/>
      <c r="I66" s="305" t="s">
        <v>521</v>
      </c>
      <c r="J66" s="306"/>
      <c r="K66" s="306"/>
      <c r="L66" s="306"/>
      <c r="M66" s="306"/>
      <c r="N66" s="306"/>
      <c r="O66" s="307"/>
      <c r="Q66" s="305" t="s">
        <v>521</v>
      </c>
      <c r="R66" s="306"/>
      <c r="S66" s="306"/>
      <c r="T66" s="306"/>
      <c r="U66" s="306"/>
      <c r="V66" s="306"/>
      <c r="W66" s="306"/>
      <c r="X66" s="307"/>
      <c r="Z66" s="305" t="s">
        <v>521</v>
      </c>
      <c r="AA66" s="306"/>
      <c r="AB66" s="306"/>
      <c r="AC66" s="306"/>
      <c r="AD66" s="306"/>
      <c r="AE66" s="306"/>
      <c r="AF66" s="306"/>
      <c r="AG66" s="307"/>
    </row>
    <row r="67" spans="1:33" ht="15" customHeight="1" x14ac:dyDescent="0.25">
      <c r="A67" s="32" t="s">
        <v>523</v>
      </c>
      <c r="B67" s="33" t="s">
        <v>524</v>
      </c>
      <c r="C67" s="34" t="s">
        <v>1</v>
      </c>
      <c r="D67" s="34" t="s">
        <v>2</v>
      </c>
      <c r="E67" s="34" t="s">
        <v>3</v>
      </c>
      <c r="F67" s="34" t="s">
        <v>4</v>
      </c>
      <c r="G67" s="35" t="s">
        <v>525</v>
      </c>
      <c r="I67" s="24" t="s">
        <v>523</v>
      </c>
      <c r="J67" s="25" t="s">
        <v>524</v>
      </c>
      <c r="K67" s="26" t="s">
        <v>1</v>
      </c>
      <c r="L67" s="26" t="s">
        <v>2</v>
      </c>
      <c r="M67" s="26" t="s">
        <v>3</v>
      </c>
      <c r="N67" s="26" t="s">
        <v>4</v>
      </c>
      <c r="O67" s="27" t="s">
        <v>525</v>
      </c>
      <c r="Q67" s="170"/>
      <c r="R67" s="171" t="s">
        <v>523</v>
      </c>
      <c r="S67" s="172" t="s">
        <v>524</v>
      </c>
      <c r="T67" s="171" t="s">
        <v>1</v>
      </c>
      <c r="U67" s="171" t="s">
        <v>2</v>
      </c>
      <c r="V67" s="171" t="s">
        <v>3</v>
      </c>
      <c r="W67" s="171" t="s">
        <v>4</v>
      </c>
      <c r="X67" s="173" t="s">
        <v>525</v>
      </c>
      <c r="Z67" s="170"/>
      <c r="AA67" s="171" t="s">
        <v>523</v>
      </c>
      <c r="AB67" s="172" t="s">
        <v>524</v>
      </c>
      <c r="AC67" s="171" t="s">
        <v>1</v>
      </c>
      <c r="AD67" s="171" t="s">
        <v>2</v>
      </c>
      <c r="AE67" s="171" t="s">
        <v>3</v>
      </c>
      <c r="AF67" s="171" t="s">
        <v>4</v>
      </c>
      <c r="AG67" s="173" t="s">
        <v>525</v>
      </c>
    </row>
    <row r="68" spans="1:33" x14ac:dyDescent="0.25">
      <c r="A68" s="19" t="s">
        <v>44</v>
      </c>
      <c r="B68" s="20" t="s">
        <v>593</v>
      </c>
      <c r="C68" s="21">
        <v>0</v>
      </c>
      <c r="D68" s="21">
        <v>4</v>
      </c>
      <c r="E68" s="21">
        <v>0</v>
      </c>
      <c r="F68" s="21">
        <v>2</v>
      </c>
      <c r="G68" s="22">
        <v>8</v>
      </c>
      <c r="I68" s="80" t="s">
        <v>180</v>
      </c>
      <c r="J68" s="84" t="s">
        <v>230</v>
      </c>
      <c r="K68" s="82">
        <v>2</v>
      </c>
      <c r="L68" s="82">
        <v>2</v>
      </c>
      <c r="M68" s="82">
        <v>0</v>
      </c>
      <c r="N68" s="82">
        <v>3</v>
      </c>
      <c r="O68" s="101">
        <v>5</v>
      </c>
      <c r="Q68" s="129" t="s">
        <v>531</v>
      </c>
      <c r="R68" s="19" t="s">
        <v>44</v>
      </c>
      <c r="S68" s="20" t="s">
        <v>593</v>
      </c>
      <c r="T68" s="21">
        <v>0</v>
      </c>
      <c r="U68" s="21">
        <v>4</v>
      </c>
      <c r="V68" s="21">
        <v>0</v>
      </c>
      <c r="W68" s="21">
        <v>2</v>
      </c>
      <c r="X68" s="22">
        <v>8</v>
      </c>
      <c r="Z68" s="129" t="s">
        <v>531</v>
      </c>
      <c r="AA68" s="19" t="s">
        <v>44</v>
      </c>
      <c r="AB68" s="20" t="s">
        <v>593</v>
      </c>
      <c r="AC68" s="21">
        <v>0</v>
      </c>
      <c r="AD68" s="21">
        <v>4</v>
      </c>
      <c r="AE68" s="21">
        <v>0</v>
      </c>
      <c r="AF68" s="21">
        <v>2</v>
      </c>
      <c r="AG68" s="22">
        <v>8</v>
      </c>
    </row>
    <row r="69" spans="1:33" ht="14.45" customHeight="1" x14ac:dyDescent="0.25">
      <c r="A69" s="282" t="s">
        <v>45</v>
      </c>
      <c r="B69" s="281" t="s">
        <v>594</v>
      </c>
      <c r="C69" s="36">
        <v>3</v>
      </c>
      <c r="D69" s="36">
        <v>0</v>
      </c>
      <c r="E69" s="36">
        <v>0</v>
      </c>
      <c r="F69" s="36">
        <v>3</v>
      </c>
      <c r="G69" s="75">
        <v>7</v>
      </c>
      <c r="I69" s="80" t="s">
        <v>181</v>
      </c>
      <c r="J69" s="84" t="s">
        <v>182</v>
      </c>
      <c r="K69" s="82">
        <v>3</v>
      </c>
      <c r="L69" s="82">
        <v>0</v>
      </c>
      <c r="M69" s="82">
        <v>0</v>
      </c>
      <c r="N69" s="82">
        <v>3</v>
      </c>
      <c r="O69" s="101">
        <v>5</v>
      </c>
      <c r="Q69" s="129" t="s">
        <v>531</v>
      </c>
      <c r="R69" s="19" t="s">
        <v>45</v>
      </c>
      <c r="S69" s="281" t="s">
        <v>594</v>
      </c>
      <c r="T69" s="21">
        <v>3</v>
      </c>
      <c r="U69" s="21">
        <v>0</v>
      </c>
      <c r="V69" s="21">
        <v>0</v>
      </c>
      <c r="W69" s="21">
        <v>3</v>
      </c>
      <c r="X69" s="76">
        <v>7</v>
      </c>
      <c r="Z69" s="129" t="s">
        <v>531</v>
      </c>
      <c r="AA69" s="19" t="s">
        <v>45</v>
      </c>
      <c r="AB69" s="281" t="s">
        <v>594</v>
      </c>
      <c r="AC69" s="21">
        <v>3</v>
      </c>
      <c r="AD69" s="21">
        <v>0</v>
      </c>
      <c r="AE69" s="21">
        <v>0</v>
      </c>
      <c r="AF69" s="21">
        <v>3</v>
      </c>
      <c r="AG69" s="76">
        <v>7</v>
      </c>
    </row>
    <row r="70" spans="1:33" ht="14.45" customHeight="1" x14ac:dyDescent="0.25">
      <c r="A70" s="19" t="s">
        <v>46</v>
      </c>
      <c r="B70" s="20" t="s">
        <v>595</v>
      </c>
      <c r="C70" s="21">
        <v>0</v>
      </c>
      <c r="D70" s="21">
        <v>6</v>
      </c>
      <c r="E70" s="21">
        <v>0</v>
      </c>
      <c r="F70" s="21">
        <v>3</v>
      </c>
      <c r="G70" s="22">
        <v>9</v>
      </c>
      <c r="I70" s="122" t="s">
        <v>183</v>
      </c>
      <c r="J70" s="103" t="s">
        <v>184</v>
      </c>
      <c r="K70" s="123">
        <v>2</v>
      </c>
      <c r="L70" s="123">
        <v>0</v>
      </c>
      <c r="M70" s="123">
        <v>0</v>
      </c>
      <c r="N70" s="123">
        <v>2</v>
      </c>
      <c r="O70" s="126">
        <v>3</v>
      </c>
      <c r="Q70" s="129" t="s">
        <v>531</v>
      </c>
      <c r="R70" s="19" t="s">
        <v>46</v>
      </c>
      <c r="S70" s="20" t="s">
        <v>595</v>
      </c>
      <c r="T70" s="21">
        <v>0</v>
      </c>
      <c r="U70" s="21">
        <v>6</v>
      </c>
      <c r="V70" s="21">
        <v>0</v>
      </c>
      <c r="W70" s="21">
        <v>3</v>
      </c>
      <c r="X70" s="22">
        <v>9</v>
      </c>
      <c r="Z70" s="129" t="s">
        <v>531</v>
      </c>
      <c r="AA70" s="19" t="s">
        <v>46</v>
      </c>
      <c r="AB70" s="20" t="s">
        <v>595</v>
      </c>
      <c r="AC70" s="21">
        <v>0</v>
      </c>
      <c r="AD70" s="21">
        <v>6</v>
      </c>
      <c r="AE70" s="21">
        <v>0</v>
      </c>
      <c r="AF70" s="21">
        <v>3</v>
      </c>
      <c r="AG70" s="22">
        <v>9</v>
      </c>
    </row>
    <row r="71" spans="1:33" ht="14.45" customHeight="1" x14ac:dyDescent="0.25">
      <c r="A71" s="19" t="s">
        <v>27</v>
      </c>
      <c r="B71" s="20" t="s">
        <v>596</v>
      </c>
      <c r="C71" s="21">
        <v>2</v>
      </c>
      <c r="D71" s="21">
        <v>0</v>
      </c>
      <c r="E71" s="21">
        <v>2</v>
      </c>
      <c r="F71" s="21">
        <v>3</v>
      </c>
      <c r="G71" s="22">
        <v>5</v>
      </c>
      <c r="I71" s="122" t="s">
        <v>39</v>
      </c>
      <c r="J71" s="103" t="s">
        <v>127</v>
      </c>
      <c r="K71" s="123">
        <v>3</v>
      </c>
      <c r="L71" s="123">
        <v>0</v>
      </c>
      <c r="M71" s="123">
        <v>0</v>
      </c>
      <c r="N71" s="123">
        <v>3</v>
      </c>
      <c r="O71" s="126">
        <v>5</v>
      </c>
      <c r="Q71" s="129" t="s">
        <v>531</v>
      </c>
      <c r="R71" s="19" t="s">
        <v>27</v>
      </c>
      <c r="S71" s="20" t="s">
        <v>596</v>
      </c>
      <c r="T71" s="21">
        <v>2</v>
      </c>
      <c r="U71" s="21">
        <v>0</v>
      </c>
      <c r="V71" s="21">
        <v>2</v>
      </c>
      <c r="W71" s="21">
        <v>3</v>
      </c>
      <c r="X71" s="22">
        <v>5</v>
      </c>
      <c r="Z71" s="129" t="s">
        <v>531</v>
      </c>
      <c r="AA71" s="19" t="s">
        <v>27</v>
      </c>
      <c r="AB71" s="20" t="s">
        <v>596</v>
      </c>
      <c r="AC71" s="21">
        <v>2</v>
      </c>
      <c r="AD71" s="21">
        <v>0</v>
      </c>
      <c r="AE71" s="21">
        <v>2</v>
      </c>
      <c r="AF71" s="21">
        <v>3</v>
      </c>
      <c r="AG71" s="22">
        <v>5</v>
      </c>
    </row>
    <row r="72" spans="1:33" ht="14.45" customHeight="1" thickBot="1" x14ac:dyDescent="0.3">
      <c r="A72" s="57" t="s">
        <v>47</v>
      </c>
      <c r="B72" s="58" t="s">
        <v>597</v>
      </c>
      <c r="C72" s="59">
        <v>3</v>
      </c>
      <c r="D72" s="59">
        <v>0</v>
      </c>
      <c r="E72" s="59">
        <v>0</v>
      </c>
      <c r="F72" s="59">
        <v>3</v>
      </c>
      <c r="G72" s="60">
        <v>5</v>
      </c>
      <c r="I72" s="122" t="s">
        <v>171</v>
      </c>
      <c r="J72" s="103" t="s">
        <v>231</v>
      </c>
      <c r="K72" s="123">
        <v>3</v>
      </c>
      <c r="L72" s="123">
        <v>0</v>
      </c>
      <c r="M72" s="123">
        <v>0</v>
      </c>
      <c r="N72" s="123">
        <v>3</v>
      </c>
      <c r="O72" s="126">
        <v>5</v>
      </c>
      <c r="Q72" s="129" t="s">
        <v>531</v>
      </c>
      <c r="R72" s="19" t="s">
        <v>47</v>
      </c>
      <c r="S72" s="58" t="s">
        <v>597</v>
      </c>
      <c r="T72" s="21">
        <v>3</v>
      </c>
      <c r="U72" s="21">
        <v>0</v>
      </c>
      <c r="V72" s="21">
        <v>0</v>
      </c>
      <c r="W72" s="21">
        <v>3</v>
      </c>
      <c r="X72" s="22">
        <v>5</v>
      </c>
      <c r="Z72" s="129" t="s">
        <v>531</v>
      </c>
      <c r="AA72" s="19" t="s">
        <v>47</v>
      </c>
      <c r="AB72" s="58" t="s">
        <v>597</v>
      </c>
      <c r="AC72" s="21">
        <v>3</v>
      </c>
      <c r="AD72" s="21">
        <v>0</v>
      </c>
      <c r="AE72" s="21">
        <v>0</v>
      </c>
      <c r="AF72" s="21">
        <v>3</v>
      </c>
      <c r="AG72" s="22">
        <v>5</v>
      </c>
    </row>
    <row r="73" spans="1:33" ht="15" customHeight="1" thickBot="1" x14ac:dyDescent="0.3">
      <c r="A73" s="310" t="s">
        <v>232</v>
      </c>
      <c r="B73" s="311"/>
      <c r="C73" s="65">
        <f>SUM(C68:C72)</f>
        <v>8</v>
      </c>
      <c r="D73" s="65">
        <f>SUM(D68:D72)</f>
        <v>10</v>
      </c>
      <c r="E73" s="65">
        <f>SUM(E68:E72)</f>
        <v>2</v>
      </c>
      <c r="F73" s="65">
        <f>SUM(F68:F72)</f>
        <v>14</v>
      </c>
      <c r="G73" s="66">
        <f>SUM(G68:G72)</f>
        <v>34</v>
      </c>
      <c r="I73" s="80" t="s">
        <v>171</v>
      </c>
      <c r="J73" s="81" t="s">
        <v>126</v>
      </c>
      <c r="K73" s="82">
        <v>3</v>
      </c>
      <c r="L73" s="82">
        <v>0</v>
      </c>
      <c r="M73" s="82">
        <v>0</v>
      </c>
      <c r="N73" s="82">
        <v>3</v>
      </c>
      <c r="O73" s="101">
        <v>5</v>
      </c>
      <c r="Q73" s="174"/>
      <c r="R73" s="175"/>
      <c r="S73" s="176" t="s">
        <v>530</v>
      </c>
      <c r="T73" s="175">
        <f>SUM(T68:T72)</f>
        <v>8</v>
      </c>
      <c r="U73" s="175">
        <f>SUM(U68:U72)</f>
        <v>10</v>
      </c>
      <c r="V73" s="175">
        <f>SUM(V68:V72)</f>
        <v>2</v>
      </c>
      <c r="W73" s="175">
        <f>SUM(W68:W72)</f>
        <v>14</v>
      </c>
      <c r="X73" s="177">
        <f>SUM(X68:X72)</f>
        <v>34</v>
      </c>
      <c r="Z73" s="174"/>
      <c r="AA73" s="175"/>
      <c r="AB73" s="176" t="s">
        <v>530</v>
      </c>
      <c r="AC73" s="175">
        <f>SUM(AC68:AC72)</f>
        <v>8</v>
      </c>
      <c r="AD73" s="175">
        <f>SUM(AD68:AD72)</f>
        <v>10</v>
      </c>
      <c r="AE73" s="175">
        <f>SUM(AE68:AE72)</f>
        <v>2</v>
      </c>
      <c r="AF73" s="175">
        <f>SUM(AF68:AF72)</f>
        <v>14</v>
      </c>
      <c r="AG73" s="177">
        <f>SUM(AG68:AG72)</f>
        <v>34</v>
      </c>
    </row>
    <row r="74" spans="1:33" ht="15" customHeight="1" thickBot="1" x14ac:dyDescent="0.3">
      <c r="A74" s="17"/>
      <c r="B74" s="49"/>
      <c r="C74" s="50"/>
      <c r="D74" s="50"/>
      <c r="E74" s="50"/>
      <c r="F74" s="50"/>
      <c r="G74" s="18"/>
      <c r="I74" s="88" t="s">
        <v>129</v>
      </c>
      <c r="J74" s="89" t="s">
        <v>130</v>
      </c>
      <c r="K74" s="90">
        <v>2</v>
      </c>
      <c r="L74" s="90">
        <v>0</v>
      </c>
      <c r="M74" s="90">
        <v>0</v>
      </c>
      <c r="N74" s="90">
        <v>2</v>
      </c>
      <c r="O74" s="125">
        <v>2</v>
      </c>
      <c r="Q74" s="73"/>
      <c r="X74" s="74"/>
      <c r="Z74" s="73"/>
      <c r="AG74" s="74"/>
    </row>
    <row r="75" spans="1:33" ht="14.45" customHeight="1" thickBot="1" x14ac:dyDescent="0.3">
      <c r="A75" s="73"/>
      <c r="G75" s="74"/>
      <c r="I75" s="310" t="s">
        <v>232</v>
      </c>
      <c r="J75" s="340"/>
      <c r="K75" s="92">
        <v>18</v>
      </c>
      <c r="L75" s="92">
        <v>2</v>
      </c>
      <c r="M75" s="92">
        <v>0</v>
      </c>
      <c r="N75" s="92">
        <v>19</v>
      </c>
      <c r="O75" s="93">
        <v>30</v>
      </c>
      <c r="Q75" s="73"/>
      <c r="X75" s="74"/>
      <c r="Z75" s="73"/>
      <c r="AG75" s="74"/>
    </row>
    <row r="76" spans="1:33" ht="15" customHeight="1" thickBot="1" x14ac:dyDescent="0.3">
      <c r="A76" s="73"/>
      <c r="G76" s="74"/>
      <c r="I76" s="73"/>
      <c r="O76" s="74"/>
      <c r="Q76" s="73"/>
      <c r="X76" s="74"/>
      <c r="Z76" s="73"/>
      <c r="AG76" s="74"/>
    </row>
    <row r="77" spans="1:33" ht="15" customHeight="1" thickBot="1" x14ac:dyDescent="0.3">
      <c r="A77" s="305" t="s">
        <v>522</v>
      </c>
      <c r="B77" s="306"/>
      <c r="C77" s="306"/>
      <c r="D77" s="306"/>
      <c r="E77" s="306"/>
      <c r="F77" s="306"/>
      <c r="G77" s="307"/>
      <c r="I77" s="305" t="s">
        <v>522</v>
      </c>
      <c r="J77" s="306"/>
      <c r="K77" s="306"/>
      <c r="L77" s="306"/>
      <c r="M77" s="306"/>
      <c r="N77" s="306"/>
      <c r="O77" s="307"/>
      <c r="Q77" s="305" t="s">
        <v>522</v>
      </c>
      <c r="R77" s="306"/>
      <c r="S77" s="306"/>
      <c r="T77" s="306"/>
      <c r="U77" s="306"/>
      <c r="V77" s="306"/>
      <c r="W77" s="306"/>
      <c r="X77" s="307"/>
      <c r="Z77" s="305" t="s">
        <v>522</v>
      </c>
      <c r="AA77" s="306"/>
      <c r="AB77" s="306"/>
      <c r="AC77" s="306"/>
      <c r="AD77" s="306"/>
      <c r="AE77" s="306"/>
      <c r="AF77" s="306"/>
      <c r="AG77" s="307"/>
    </row>
    <row r="78" spans="1:33" x14ac:dyDescent="0.25">
      <c r="A78" s="32" t="s">
        <v>523</v>
      </c>
      <c r="B78" s="33" t="s">
        <v>524</v>
      </c>
      <c r="C78" s="34" t="s">
        <v>1</v>
      </c>
      <c r="D78" s="34" t="s">
        <v>2</v>
      </c>
      <c r="E78" s="34" t="s">
        <v>3</v>
      </c>
      <c r="F78" s="34" t="s">
        <v>4</v>
      </c>
      <c r="G78" s="35" t="s">
        <v>525</v>
      </c>
      <c r="I78" s="24" t="s">
        <v>523</v>
      </c>
      <c r="J78" s="25" t="s">
        <v>524</v>
      </c>
      <c r="K78" s="26" t="s">
        <v>1</v>
      </c>
      <c r="L78" s="26" t="s">
        <v>2</v>
      </c>
      <c r="M78" s="26" t="s">
        <v>3</v>
      </c>
      <c r="N78" s="26" t="s">
        <v>4</v>
      </c>
      <c r="O78" s="27" t="s">
        <v>525</v>
      </c>
      <c r="Q78" s="178"/>
      <c r="R78" s="179" t="s">
        <v>523</v>
      </c>
      <c r="S78" s="25" t="s">
        <v>524</v>
      </c>
      <c r="T78" s="26" t="s">
        <v>1</v>
      </c>
      <c r="U78" s="26" t="s">
        <v>2</v>
      </c>
      <c r="V78" s="26" t="s">
        <v>3</v>
      </c>
      <c r="W78" s="26" t="s">
        <v>4</v>
      </c>
      <c r="X78" s="27" t="s">
        <v>525</v>
      </c>
      <c r="Z78" s="178"/>
      <c r="AA78" s="179" t="s">
        <v>523</v>
      </c>
      <c r="AB78" s="25" t="s">
        <v>524</v>
      </c>
      <c r="AC78" s="26" t="s">
        <v>1</v>
      </c>
      <c r="AD78" s="26" t="s">
        <v>2</v>
      </c>
      <c r="AE78" s="26" t="s">
        <v>3</v>
      </c>
      <c r="AF78" s="26" t="s">
        <v>4</v>
      </c>
      <c r="AG78" s="27" t="s">
        <v>525</v>
      </c>
    </row>
    <row r="79" spans="1:33" x14ac:dyDescent="0.25">
      <c r="A79" s="19" t="s">
        <v>48</v>
      </c>
      <c r="B79" s="20" t="s">
        <v>598</v>
      </c>
      <c r="C79" s="21">
        <v>0</v>
      </c>
      <c r="D79" s="21">
        <v>4</v>
      </c>
      <c r="E79" s="21">
        <v>0</v>
      </c>
      <c r="F79" s="37">
        <v>2</v>
      </c>
      <c r="G79" s="22">
        <v>8</v>
      </c>
      <c r="I79" s="80" t="s">
        <v>185</v>
      </c>
      <c r="J79" s="84" t="s">
        <v>132</v>
      </c>
      <c r="K79" s="82">
        <v>1</v>
      </c>
      <c r="L79" s="82">
        <v>8</v>
      </c>
      <c r="M79" s="82">
        <v>0</v>
      </c>
      <c r="N79" s="82">
        <v>5</v>
      </c>
      <c r="O79" s="101">
        <v>8</v>
      </c>
      <c r="Q79" s="180" t="s">
        <v>531</v>
      </c>
      <c r="R79" s="19" t="s">
        <v>48</v>
      </c>
      <c r="S79" s="20" t="s">
        <v>598</v>
      </c>
      <c r="T79" s="21">
        <v>0</v>
      </c>
      <c r="U79" s="21">
        <v>4</v>
      </c>
      <c r="V79" s="21">
        <v>0</v>
      </c>
      <c r="W79" s="37">
        <v>2</v>
      </c>
      <c r="X79" s="22">
        <v>8</v>
      </c>
      <c r="Z79" s="180" t="s">
        <v>531</v>
      </c>
      <c r="AA79" s="19" t="s">
        <v>48</v>
      </c>
      <c r="AB79" s="20" t="s">
        <v>598</v>
      </c>
      <c r="AC79" s="21">
        <v>0</v>
      </c>
      <c r="AD79" s="21">
        <v>4</v>
      </c>
      <c r="AE79" s="21">
        <v>0</v>
      </c>
      <c r="AF79" s="37">
        <v>2</v>
      </c>
      <c r="AG79" s="22">
        <v>8</v>
      </c>
    </row>
    <row r="80" spans="1:33" x14ac:dyDescent="0.25">
      <c r="A80" s="19" t="s">
        <v>27</v>
      </c>
      <c r="B80" s="20" t="s">
        <v>599</v>
      </c>
      <c r="C80" s="21">
        <v>2</v>
      </c>
      <c r="D80" s="21">
        <v>0</v>
      </c>
      <c r="E80" s="21">
        <v>2</v>
      </c>
      <c r="F80" s="37">
        <v>3</v>
      </c>
      <c r="G80" s="22">
        <v>5</v>
      </c>
      <c r="I80" s="80" t="s">
        <v>171</v>
      </c>
      <c r="J80" s="84" t="s">
        <v>133</v>
      </c>
      <c r="K80" s="82">
        <v>3</v>
      </c>
      <c r="L80" s="82">
        <v>0</v>
      </c>
      <c r="M80" s="82">
        <v>0</v>
      </c>
      <c r="N80" s="82">
        <v>3</v>
      </c>
      <c r="O80" s="101">
        <v>5</v>
      </c>
      <c r="Q80" s="129" t="s">
        <v>531</v>
      </c>
      <c r="R80" s="19" t="s">
        <v>27</v>
      </c>
      <c r="S80" s="20" t="s">
        <v>599</v>
      </c>
      <c r="T80" s="21">
        <v>2</v>
      </c>
      <c r="U80" s="21">
        <v>0</v>
      </c>
      <c r="V80" s="21">
        <v>2</v>
      </c>
      <c r="W80" s="37">
        <v>3</v>
      </c>
      <c r="X80" s="22">
        <v>5</v>
      </c>
      <c r="Z80" s="129" t="s">
        <v>531</v>
      </c>
      <c r="AA80" s="19" t="s">
        <v>27</v>
      </c>
      <c r="AB80" s="20" t="s">
        <v>599</v>
      </c>
      <c r="AC80" s="21">
        <v>2</v>
      </c>
      <c r="AD80" s="21">
        <v>0</v>
      </c>
      <c r="AE80" s="21">
        <v>2</v>
      </c>
      <c r="AF80" s="37">
        <v>3</v>
      </c>
      <c r="AG80" s="22">
        <v>5</v>
      </c>
    </row>
    <row r="81" spans="1:33" x14ac:dyDescent="0.25">
      <c r="A81" s="19" t="s">
        <v>49</v>
      </c>
      <c r="B81" s="20" t="s">
        <v>600</v>
      </c>
      <c r="C81" s="21">
        <v>0</v>
      </c>
      <c r="D81" s="21">
        <v>6</v>
      </c>
      <c r="E81" s="21">
        <v>0</v>
      </c>
      <c r="F81" s="37">
        <v>3</v>
      </c>
      <c r="G81" s="22">
        <v>9</v>
      </c>
      <c r="I81" s="109" t="s">
        <v>171</v>
      </c>
      <c r="J81" s="110" t="s">
        <v>134</v>
      </c>
      <c r="K81" s="111">
        <v>3</v>
      </c>
      <c r="L81" s="111">
        <v>0</v>
      </c>
      <c r="M81" s="111">
        <v>0</v>
      </c>
      <c r="N81" s="111">
        <v>3</v>
      </c>
      <c r="O81" s="112">
        <v>5</v>
      </c>
      <c r="Q81" s="129" t="s">
        <v>531</v>
      </c>
      <c r="R81" s="19" t="s">
        <v>49</v>
      </c>
      <c r="S81" s="20" t="s">
        <v>600</v>
      </c>
      <c r="T81" s="21">
        <v>0</v>
      </c>
      <c r="U81" s="21">
        <v>6</v>
      </c>
      <c r="V81" s="21">
        <v>0</v>
      </c>
      <c r="W81" s="37">
        <v>3</v>
      </c>
      <c r="X81" s="22">
        <v>9</v>
      </c>
      <c r="Z81" s="129" t="s">
        <v>531</v>
      </c>
      <c r="AA81" s="19" t="s">
        <v>49</v>
      </c>
      <c r="AB81" s="20" t="s">
        <v>600</v>
      </c>
      <c r="AC81" s="21">
        <v>0</v>
      </c>
      <c r="AD81" s="21">
        <v>6</v>
      </c>
      <c r="AE81" s="21">
        <v>0</v>
      </c>
      <c r="AF81" s="37">
        <v>3</v>
      </c>
      <c r="AG81" s="22">
        <v>9</v>
      </c>
    </row>
    <row r="82" spans="1:33" ht="15" customHeight="1" x14ac:dyDescent="0.25">
      <c r="A82" s="19" t="s">
        <v>39</v>
      </c>
      <c r="B82" s="20" t="s">
        <v>601</v>
      </c>
      <c r="C82" s="21">
        <v>3</v>
      </c>
      <c r="D82" s="21">
        <v>0</v>
      </c>
      <c r="E82" s="21">
        <v>0</v>
      </c>
      <c r="F82" s="37">
        <v>3</v>
      </c>
      <c r="G82" s="22">
        <v>5</v>
      </c>
      <c r="I82" s="122" t="s">
        <v>39</v>
      </c>
      <c r="J82" s="103" t="s">
        <v>128</v>
      </c>
      <c r="K82" s="123">
        <v>3</v>
      </c>
      <c r="L82" s="123">
        <v>0</v>
      </c>
      <c r="M82" s="123">
        <v>0</v>
      </c>
      <c r="N82" s="123">
        <v>3</v>
      </c>
      <c r="O82" s="126">
        <v>5</v>
      </c>
      <c r="Q82" s="129" t="s">
        <v>531</v>
      </c>
      <c r="R82" s="19" t="s">
        <v>27</v>
      </c>
      <c r="S82" s="20" t="s">
        <v>601</v>
      </c>
      <c r="T82" s="21">
        <v>3</v>
      </c>
      <c r="U82" s="21">
        <v>0</v>
      </c>
      <c r="V82" s="21">
        <v>0</v>
      </c>
      <c r="W82" s="37">
        <v>3</v>
      </c>
      <c r="X82" s="22">
        <v>5</v>
      </c>
      <c r="Z82" s="129" t="s">
        <v>531</v>
      </c>
      <c r="AA82" s="19" t="s">
        <v>39</v>
      </c>
      <c r="AB82" s="20" t="s">
        <v>601</v>
      </c>
      <c r="AC82" s="21">
        <v>3</v>
      </c>
      <c r="AD82" s="21">
        <v>0</v>
      </c>
      <c r="AE82" s="21">
        <v>0</v>
      </c>
      <c r="AF82" s="37">
        <v>3</v>
      </c>
      <c r="AG82" s="22">
        <v>5</v>
      </c>
    </row>
    <row r="83" spans="1:33" ht="15.75" thickBot="1" x14ac:dyDescent="0.3">
      <c r="A83" s="19" t="s">
        <v>50</v>
      </c>
      <c r="B83" s="20" t="s">
        <v>602</v>
      </c>
      <c r="C83" s="21">
        <v>0</v>
      </c>
      <c r="D83" s="21">
        <v>4</v>
      </c>
      <c r="E83" s="21">
        <v>0</v>
      </c>
      <c r="F83" s="21">
        <v>2</v>
      </c>
      <c r="G83" s="76">
        <v>4</v>
      </c>
      <c r="I83" s="122" t="s">
        <v>39</v>
      </c>
      <c r="J83" s="103" t="s">
        <v>135</v>
      </c>
      <c r="K83" s="123">
        <v>3</v>
      </c>
      <c r="L83" s="123">
        <v>0</v>
      </c>
      <c r="M83" s="123">
        <v>0</v>
      </c>
      <c r="N83" s="123">
        <v>3</v>
      </c>
      <c r="O83" s="126">
        <v>5</v>
      </c>
      <c r="Q83" s="129" t="s">
        <v>531</v>
      </c>
      <c r="R83" s="19" t="s">
        <v>50</v>
      </c>
      <c r="S83" s="20" t="s">
        <v>602</v>
      </c>
      <c r="T83" s="21">
        <v>0</v>
      </c>
      <c r="U83" s="21">
        <v>4</v>
      </c>
      <c r="V83" s="21">
        <v>0</v>
      </c>
      <c r="W83" s="37">
        <v>2</v>
      </c>
      <c r="X83" s="22">
        <v>4</v>
      </c>
      <c r="Z83" s="129" t="s">
        <v>531</v>
      </c>
      <c r="AA83" s="19" t="s">
        <v>50</v>
      </c>
      <c r="AB83" s="20" t="s">
        <v>602</v>
      </c>
      <c r="AC83" s="21">
        <v>0</v>
      </c>
      <c r="AD83" s="21">
        <v>4</v>
      </c>
      <c r="AE83" s="21">
        <v>0</v>
      </c>
      <c r="AF83" s="37">
        <v>2</v>
      </c>
      <c r="AG83" s="22">
        <v>4</v>
      </c>
    </row>
    <row r="84" spans="1:33" ht="15" customHeight="1" thickBot="1" x14ac:dyDescent="0.3">
      <c r="A84" s="38" t="s">
        <v>232</v>
      </c>
      <c r="B84" s="39"/>
      <c r="C84" s="40">
        <f>SUM(C79:C83)</f>
        <v>5</v>
      </c>
      <c r="D84" s="40">
        <f>SUM(D79:D83)</f>
        <v>14</v>
      </c>
      <c r="E84" s="40">
        <f>SUM(E79:E83)</f>
        <v>2</v>
      </c>
      <c r="F84" s="41">
        <f>SUM(F79:F83)</f>
        <v>13</v>
      </c>
      <c r="G84" s="42">
        <f>SUM(G79:G83)</f>
        <v>31</v>
      </c>
      <c r="I84" s="88" t="s">
        <v>137</v>
      </c>
      <c r="J84" s="89" t="s">
        <v>138</v>
      </c>
      <c r="K84" s="90">
        <v>2</v>
      </c>
      <c r="L84" s="90">
        <v>0</v>
      </c>
      <c r="M84" s="90">
        <v>0</v>
      </c>
      <c r="N84" s="90">
        <v>2</v>
      </c>
      <c r="O84" s="125">
        <v>2</v>
      </c>
      <c r="Q84" s="174"/>
      <c r="R84" s="175"/>
      <c r="S84" s="176" t="s">
        <v>530</v>
      </c>
      <c r="T84" s="175">
        <f>SUM(T79:T83)</f>
        <v>5</v>
      </c>
      <c r="U84" s="175">
        <f>SUM(U79:U83)</f>
        <v>14</v>
      </c>
      <c r="V84" s="175">
        <f>SUM(V79:V83)</f>
        <v>2</v>
      </c>
      <c r="W84" s="175">
        <f>SUM(W79:W83)</f>
        <v>13</v>
      </c>
      <c r="X84" s="177">
        <f>SUM(X79:X83)</f>
        <v>31</v>
      </c>
      <c r="Z84" s="174"/>
      <c r="AA84" s="175"/>
      <c r="AB84" s="176" t="s">
        <v>530</v>
      </c>
      <c r="AC84" s="175">
        <f>SUM(AC79:AC83)</f>
        <v>5</v>
      </c>
      <c r="AD84" s="175">
        <f>SUM(AD79:AD83)</f>
        <v>14</v>
      </c>
      <c r="AE84" s="175">
        <f>SUM(AE79:AE83)</f>
        <v>2</v>
      </c>
      <c r="AF84" s="175">
        <f>SUM(AF79:AF83)</f>
        <v>13</v>
      </c>
      <c r="AG84" s="177">
        <f>SUM(AG79:AG83)</f>
        <v>31</v>
      </c>
    </row>
    <row r="85" spans="1:33" ht="15.75" thickBot="1" x14ac:dyDescent="0.3">
      <c r="A85" s="73"/>
      <c r="G85" s="74"/>
      <c r="I85" s="310" t="s">
        <v>232</v>
      </c>
      <c r="J85" s="311"/>
      <c r="K85" s="92">
        <f>SUM(K79:K84)</f>
        <v>15</v>
      </c>
      <c r="L85" s="92">
        <f>SUM(L79:L84)</f>
        <v>8</v>
      </c>
      <c r="M85" s="92">
        <f>SUM(M79:M84)</f>
        <v>0</v>
      </c>
      <c r="N85" s="92">
        <f>SUM(N79:N84)</f>
        <v>19</v>
      </c>
      <c r="O85" s="93">
        <f>SUM(O79:O84)</f>
        <v>30</v>
      </c>
      <c r="Q85" s="181"/>
      <c r="R85" s="182"/>
      <c r="S85" s="185" t="s">
        <v>533</v>
      </c>
      <c r="T85" s="331">
        <f>W84 +W73 +W63 +W53 +W43 +W33 +W20 +W8</f>
        <v>116</v>
      </c>
      <c r="U85" s="331"/>
      <c r="V85" s="331"/>
      <c r="W85" s="332"/>
      <c r="X85" s="183"/>
      <c r="Z85" s="181"/>
      <c r="AA85" s="182"/>
      <c r="AB85" s="185" t="s">
        <v>533</v>
      </c>
      <c r="AC85" s="331">
        <f>AF84 +AF73 +AF63 +AF53 +AF43 +AF33 +AF20 +AF8</f>
        <v>116</v>
      </c>
      <c r="AD85" s="331"/>
      <c r="AE85" s="331"/>
      <c r="AF85" s="332"/>
      <c r="AG85" s="183"/>
    </row>
    <row r="86" spans="1:33" ht="15" customHeight="1" thickBot="1" x14ac:dyDescent="0.3">
      <c r="A86" s="73"/>
      <c r="G86" s="74"/>
      <c r="I86" s="205"/>
      <c r="J86" s="206"/>
      <c r="K86" s="206"/>
      <c r="L86" s="206"/>
      <c r="M86" s="206"/>
      <c r="N86" s="206"/>
      <c r="O86" s="207"/>
      <c r="Q86" s="184"/>
      <c r="R86" s="264"/>
      <c r="S86" s="186" t="s">
        <v>525</v>
      </c>
      <c r="T86" s="333">
        <f>X84+X73+X63+X53+X43+X33+X20+X8</f>
        <v>206</v>
      </c>
      <c r="U86" s="333"/>
      <c r="V86" s="333"/>
      <c r="W86" s="334"/>
      <c r="X86" s="44"/>
      <c r="Z86" s="184"/>
      <c r="AA86" s="264"/>
      <c r="AB86" s="186" t="s">
        <v>525</v>
      </c>
      <c r="AC86" s="333">
        <f>AG84+AG73+AG63+AG53+AG43+AG33+AG20+AG8</f>
        <v>206</v>
      </c>
      <c r="AD86" s="333"/>
      <c r="AE86" s="333"/>
      <c r="AF86" s="334"/>
      <c r="AG86" s="44"/>
    </row>
    <row r="87" spans="1:33" ht="15.75" thickBot="1" x14ac:dyDescent="0.3">
      <c r="A87" s="73"/>
      <c r="G87" s="74"/>
      <c r="I87" s="318" t="s">
        <v>55</v>
      </c>
      <c r="J87" s="45" t="s">
        <v>534</v>
      </c>
      <c r="K87" s="326">
        <f>SUM(N85,N75,N65,N55,N45,N35,N24,N12)</f>
        <v>155</v>
      </c>
      <c r="L87" s="327"/>
      <c r="M87" s="327"/>
      <c r="N87" s="327"/>
      <c r="O87" s="328"/>
      <c r="Q87" s="184"/>
      <c r="R87" s="50"/>
      <c r="S87" s="49"/>
      <c r="T87" s="50"/>
      <c r="U87" s="50"/>
      <c r="V87" s="50"/>
      <c r="W87" s="50"/>
      <c r="X87" s="18"/>
      <c r="Z87" s="184"/>
      <c r="AA87" s="50"/>
      <c r="AB87" s="49"/>
      <c r="AC87" s="50"/>
      <c r="AD87" s="50"/>
      <c r="AE87" s="50"/>
      <c r="AF87" s="50"/>
      <c r="AG87" s="18"/>
    </row>
    <row r="88" spans="1:33" x14ac:dyDescent="0.25">
      <c r="A88" s="318" t="s">
        <v>55</v>
      </c>
      <c r="B88" s="45" t="s">
        <v>534</v>
      </c>
      <c r="C88" s="326">
        <f>SUM(F84,F73,F64,F54,F44,F34,F24,F12)</f>
        <v>144</v>
      </c>
      <c r="D88" s="327"/>
      <c r="E88" s="327"/>
      <c r="F88" s="327"/>
      <c r="G88" s="328"/>
      <c r="I88" s="319"/>
      <c r="J88" s="46" t="s">
        <v>535</v>
      </c>
      <c r="K88" s="315">
        <f>SUM(K85,K75,K65,K55,K45,K35,K24,K12)</f>
        <v>131</v>
      </c>
      <c r="L88" s="316"/>
      <c r="M88" s="316"/>
      <c r="N88" s="316"/>
      <c r="O88" s="317"/>
      <c r="Q88" s="184"/>
      <c r="R88" s="50"/>
      <c r="X88" s="18"/>
      <c r="Z88" s="184"/>
      <c r="AA88" s="50"/>
      <c r="AG88" s="18"/>
    </row>
    <row r="89" spans="1:33" x14ac:dyDescent="0.25">
      <c r="A89" s="319"/>
      <c r="B89" s="46" t="s">
        <v>535</v>
      </c>
      <c r="C89" s="315">
        <f>SUM(C84,C73,C64,C54,C44,C34,C24,C12)</f>
        <v>107</v>
      </c>
      <c r="D89" s="316"/>
      <c r="E89" s="316"/>
      <c r="F89" s="316"/>
      <c r="G89" s="317"/>
      <c r="I89" s="319"/>
      <c r="J89" s="46" t="s">
        <v>536</v>
      </c>
      <c r="K89" s="315">
        <f>SUM(L85,L75,L65,L55,L45,L35,L24,L12)</f>
        <v>20</v>
      </c>
      <c r="L89" s="316"/>
      <c r="M89" s="316"/>
      <c r="N89" s="316"/>
      <c r="O89" s="317"/>
      <c r="Q89" s="184"/>
      <c r="R89" s="50"/>
      <c r="X89" s="18"/>
      <c r="Z89" s="184"/>
      <c r="AA89" s="50"/>
      <c r="AG89" s="18"/>
    </row>
    <row r="90" spans="1:33" x14ac:dyDescent="0.25">
      <c r="A90" s="319"/>
      <c r="B90" s="46" t="s">
        <v>536</v>
      </c>
      <c r="C90" s="315">
        <f>SUM(D84,D73,D64,D54,D44,D34,D24,D12)</f>
        <v>34</v>
      </c>
      <c r="D90" s="316"/>
      <c r="E90" s="316"/>
      <c r="F90" s="316"/>
      <c r="G90" s="317"/>
      <c r="I90" s="319"/>
      <c r="J90" s="46" t="s">
        <v>537</v>
      </c>
      <c r="K90" s="315">
        <f>SUM(M86,M75,M65,M55,M45,M36,M23,M12)</f>
        <v>20</v>
      </c>
      <c r="L90" s="316"/>
      <c r="M90" s="316"/>
      <c r="N90" s="316"/>
      <c r="O90" s="317"/>
      <c r="Q90" s="184"/>
      <c r="R90" s="265"/>
      <c r="S90" s="266"/>
      <c r="T90" s="267"/>
      <c r="U90" s="267"/>
      <c r="V90" s="267"/>
      <c r="W90" s="267"/>
      <c r="X90" s="187"/>
      <c r="Z90" s="184"/>
      <c r="AA90" s="265"/>
      <c r="AB90" s="266"/>
      <c r="AC90" s="267"/>
      <c r="AD90" s="267"/>
      <c r="AE90" s="267"/>
      <c r="AF90" s="267"/>
      <c r="AG90" s="187"/>
    </row>
    <row r="91" spans="1:33" ht="14.45" customHeight="1" x14ac:dyDescent="0.25">
      <c r="A91" s="319"/>
      <c r="B91" s="46" t="s">
        <v>537</v>
      </c>
      <c r="C91" s="315">
        <f>SUM(E84,E73,E64,E54,E44,E34,E24,E12)</f>
        <v>40</v>
      </c>
      <c r="D91" s="316"/>
      <c r="E91" s="316"/>
      <c r="F91" s="316"/>
      <c r="G91" s="317"/>
      <c r="H91" s="74"/>
      <c r="I91" s="319"/>
      <c r="J91" s="46" t="s">
        <v>538</v>
      </c>
      <c r="K91" s="315">
        <f>SUM(O85,O75,O65,O55,O45,O35,O24,O12)</f>
        <v>243</v>
      </c>
      <c r="L91" s="316"/>
      <c r="M91" s="316"/>
      <c r="N91" s="316"/>
      <c r="O91" s="317"/>
      <c r="Q91" s="184"/>
      <c r="R91" s="265"/>
      <c r="S91" s="270"/>
      <c r="T91" s="270"/>
      <c r="U91" s="270"/>
      <c r="V91" s="270"/>
      <c r="W91" s="270"/>
      <c r="X91" s="187"/>
      <c r="Z91" s="184"/>
      <c r="AA91" s="265"/>
      <c r="AB91" s="270"/>
      <c r="AC91" s="270"/>
      <c r="AD91" s="270"/>
      <c r="AE91" s="270"/>
      <c r="AF91" s="270"/>
      <c r="AG91" s="187"/>
    </row>
    <row r="92" spans="1:33" x14ac:dyDescent="0.25">
      <c r="A92" s="319"/>
      <c r="B92" s="46" t="s">
        <v>538</v>
      </c>
      <c r="C92" s="315">
        <f>SUM(G84,G73,G64,G54,G44,G34,G24,G12)</f>
        <v>244</v>
      </c>
      <c r="D92" s="316"/>
      <c r="E92" s="316"/>
      <c r="F92" s="316"/>
      <c r="G92" s="317"/>
      <c r="H92" s="74"/>
      <c r="I92" s="319"/>
      <c r="J92" s="47" t="s">
        <v>539</v>
      </c>
      <c r="K92" s="315">
        <f>SUM(O32,O63,O83,O80:O82,O71,O72:O73,O60,O54,O53,O52)</f>
        <v>65</v>
      </c>
      <c r="L92" s="316"/>
      <c r="M92" s="316"/>
      <c r="N92" s="316"/>
      <c r="O92" s="317"/>
      <c r="Q92" s="73"/>
      <c r="X92" s="74"/>
      <c r="Z92" s="73"/>
      <c r="AG92" s="74"/>
    </row>
    <row r="93" spans="1:33" ht="15.75" thickBot="1" x14ac:dyDescent="0.3">
      <c r="A93" s="319"/>
      <c r="B93" s="47" t="s">
        <v>539</v>
      </c>
      <c r="C93" s="315">
        <f>SUM(G82,G80,G71,G63,G62,G61,G53,G52,G51,G41,G32,G31)</f>
        <v>60</v>
      </c>
      <c r="D93" s="316"/>
      <c r="E93" s="316"/>
      <c r="F93" s="316"/>
      <c r="G93" s="317"/>
      <c r="I93" s="320"/>
      <c r="J93" s="48" t="s">
        <v>540</v>
      </c>
      <c r="K93" s="312">
        <f>K92/K91*100</f>
        <v>26.748971193415638</v>
      </c>
      <c r="L93" s="313"/>
      <c r="M93" s="313"/>
      <c r="N93" s="313"/>
      <c r="O93" s="314"/>
      <c r="Q93" s="73"/>
      <c r="X93" s="74"/>
      <c r="Z93" s="73"/>
      <c r="AG93" s="74"/>
    </row>
    <row r="94" spans="1:33" ht="17.45" customHeight="1" thickBot="1" x14ac:dyDescent="0.3">
      <c r="A94" s="320"/>
      <c r="B94" s="48" t="s">
        <v>540</v>
      </c>
      <c r="C94" s="312">
        <f>C93/C92*100</f>
        <v>24.590163934426229</v>
      </c>
      <c r="D94" s="313"/>
      <c r="E94" s="313"/>
      <c r="F94" s="313"/>
      <c r="G94" s="314"/>
      <c r="I94" s="283"/>
      <c r="J94" s="273" t="s">
        <v>541</v>
      </c>
      <c r="K94" s="285"/>
      <c r="L94" s="286"/>
      <c r="M94" s="286"/>
      <c r="N94" s="286"/>
      <c r="O94" s="287"/>
      <c r="Q94" s="73"/>
      <c r="X94" s="74"/>
      <c r="Z94" s="73"/>
      <c r="AG94" s="74"/>
    </row>
    <row r="95" spans="1:33" ht="18.600000000000001" customHeight="1" thickBot="1" x14ac:dyDescent="0.3">
      <c r="A95" s="291" t="s">
        <v>541</v>
      </c>
      <c r="B95" s="292"/>
      <c r="C95" s="292"/>
      <c r="D95" s="292"/>
      <c r="E95" s="292"/>
      <c r="F95" s="292"/>
      <c r="G95" s="293"/>
      <c r="I95" s="284"/>
      <c r="J95" s="274" t="s">
        <v>542</v>
      </c>
      <c r="K95" s="288"/>
      <c r="L95" s="289"/>
      <c r="M95" s="289"/>
      <c r="N95" s="289"/>
      <c r="O95" s="290"/>
      <c r="Q95" s="77"/>
      <c r="R95" s="78"/>
      <c r="S95" s="78"/>
      <c r="T95" s="78"/>
      <c r="U95" s="78"/>
      <c r="V95" s="78"/>
      <c r="W95" s="78"/>
      <c r="X95" s="79"/>
      <c r="Z95" s="77"/>
      <c r="AA95" s="78"/>
      <c r="AB95" s="78"/>
      <c r="AC95" s="78"/>
      <c r="AD95" s="78"/>
      <c r="AE95" s="78"/>
      <c r="AF95" s="78"/>
      <c r="AG95" s="79"/>
    </row>
  </sheetData>
  <mergeCells count="75">
    <mergeCell ref="Q56:X56"/>
    <mergeCell ref="Z56:AG56"/>
    <mergeCell ref="Q66:X66"/>
    <mergeCell ref="I87:I93"/>
    <mergeCell ref="K87:O87"/>
    <mergeCell ref="K88:O88"/>
    <mergeCell ref="K89:O89"/>
    <mergeCell ref="K90:O90"/>
    <mergeCell ref="K91:O91"/>
    <mergeCell ref="K92:O92"/>
    <mergeCell ref="K93:O93"/>
    <mergeCell ref="Z66:AG66"/>
    <mergeCell ref="I66:O66"/>
    <mergeCell ref="Q77:X77"/>
    <mergeCell ref="Z77:AG77"/>
    <mergeCell ref="A95:G95"/>
    <mergeCell ref="I2:O2"/>
    <mergeCell ref="I3:O3"/>
    <mergeCell ref="I12:J12"/>
    <mergeCell ref="I14:O14"/>
    <mergeCell ref="I24:J24"/>
    <mergeCell ref="I26:O26"/>
    <mergeCell ref="I35:J35"/>
    <mergeCell ref="I36:O36"/>
    <mergeCell ref="I45:J45"/>
    <mergeCell ref="I75:J75"/>
    <mergeCell ref="I77:O77"/>
    <mergeCell ref="I85:J85"/>
    <mergeCell ref="I55:J55"/>
    <mergeCell ref="I65:J65"/>
    <mergeCell ref="I56:O56"/>
    <mergeCell ref="Z46:AG46"/>
    <mergeCell ref="A26:G26"/>
    <mergeCell ref="A34:B34"/>
    <mergeCell ref="A36:G36"/>
    <mergeCell ref="A44:B44"/>
    <mergeCell ref="Q26:X26"/>
    <mergeCell ref="Z26:AG26"/>
    <mergeCell ref="Q36:X36"/>
    <mergeCell ref="Z36:AG36"/>
    <mergeCell ref="A24:B24"/>
    <mergeCell ref="A46:G46"/>
    <mergeCell ref="A54:B54"/>
    <mergeCell ref="I46:O46"/>
    <mergeCell ref="Q46:X46"/>
    <mergeCell ref="A1:AG1"/>
    <mergeCell ref="A2:G2"/>
    <mergeCell ref="A3:G3"/>
    <mergeCell ref="A12:B12"/>
    <mergeCell ref="A14:G14"/>
    <mergeCell ref="Q2:X2"/>
    <mergeCell ref="Z2:AG2"/>
    <mergeCell ref="Q3:X3"/>
    <mergeCell ref="Z3:AG3"/>
    <mergeCell ref="Q14:X14"/>
    <mergeCell ref="Z14:AG14"/>
    <mergeCell ref="A88:A94"/>
    <mergeCell ref="C88:G88"/>
    <mergeCell ref="C89:G89"/>
    <mergeCell ref="A56:G56"/>
    <mergeCell ref="A64:B64"/>
    <mergeCell ref="A66:G66"/>
    <mergeCell ref="A73:B73"/>
    <mergeCell ref="A77:G77"/>
    <mergeCell ref="C90:G90"/>
    <mergeCell ref="C91:G91"/>
    <mergeCell ref="C92:G92"/>
    <mergeCell ref="C93:G93"/>
    <mergeCell ref="C94:G94"/>
    <mergeCell ref="I94:I95"/>
    <mergeCell ref="K94:O95"/>
    <mergeCell ref="T85:W85"/>
    <mergeCell ref="T86:W86"/>
    <mergeCell ref="AC85:AF85"/>
    <mergeCell ref="AC86:AF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3A43-6830-4056-8B78-4516EDB66A26}">
  <dimension ref="A1:AG95"/>
  <sheetViews>
    <sheetView topLeftCell="A43" zoomScale="70" zoomScaleNormal="70" workbookViewId="0">
      <selection activeCell="B71" sqref="A71:B71"/>
    </sheetView>
  </sheetViews>
  <sheetFormatPr defaultRowHeight="15" x14ac:dyDescent="0.25"/>
  <cols>
    <col min="1" max="1" width="11.5703125" bestFit="1" customWidth="1"/>
    <col min="2" max="2" width="43.85546875" customWidth="1"/>
    <col min="3" max="3" width="4.85546875" customWidth="1"/>
    <col min="4" max="4" width="3.42578125" bestFit="1" customWidth="1"/>
    <col min="5" max="5" width="2.85546875" bestFit="1" customWidth="1"/>
    <col min="6" max="6" width="4.5703125" bestFit="1" customWidth="1"/>
    <col min="7" max="7" width="4.5703125" customWidth="1"/>
    <col min="9" max="9" width="11.5703125" customWidth="1"/>
    <col min="10" max="10" width="51.28515625" customWidth="1"/>
    <col min="11" max="11" width="5.140625" customWidth="1"/>
    <col min="12" max="12" width="4.140625" customWidth="1"/>
    <col min="13" max="13" width="2.85546875" bestFit="1" customWidth="1"/>
    <col min="14" max="14" width="4.5703125" bestFit="1" customWidth="1"/>
    <col min="15" max="15" width="7.42578125" customWidth="1"/>
    <col min="17" max="17" width="16.28515625" customWidth="1"/>
    <col min="18" max="18" width="12.140625" customWidth="1"/>
    <col min="19" max="19" width="41.85546875" customWidth="1"/>
    <col min="20" max="20" width="6.28515625" customWidth="1"/>
    <col min="21" max="21" width="4.5703125" customWidth="1"/>
    <col min="22" max="22" width="5.7109375" customWidth="1"/>
    <col min="23" max="23" width="4.5703125" customWidth="1"/>
    <col min="24" max="24" width="7.42578125" customWidth="1"/>
    <col min="26" max="26" width="16.28515625" customWidth="1"/>
    <col min="27" max="27" width="11" customWidth="1"/>
    <col min="28" max="28" width="41.85546875" customWidth="1"/>
    <col min="29" max="29" width="6.28515625" customWidth="1"/>
    <col min="30" max="30" width="4.5703125" customWidth="1"/>
    <col min="31" max="31" width="5.7109375" customWidth="1"/>
    <col min="32" max="32" width="4.5703125" customWidth="1"/>
    <col min="33" max="33" width="7.42578125" customWidth="1"/>
  </cols>
  <sheetData>
    <row r="1" spans="1:33" ht="24" thickBot="1" x14ac:dyDescent="0.3">
      <c r="A1" s="294" t="s">
        <v>509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64.150000000000006" customHeight="1" thickBot="1" x14ac:dyDescent="0.3">
      <c r="A2" s="297" t="s">
        <v>532</v>
      </c>
      <c r="B2" s="298"/>
      <c r="C2" s="298"/>
      <c r="D2" s="298"/>
      <c r="E2" s="298"/>
      <c r="F2" s="298"/>
      <c r="G2" s="299"/>
      <c r="I2" s="335" t="s">
        <v>545</v>
      </c>
      <c r="J2" s="338"/>
      <c r="K2" s="338"/>
      <c r="L2" s="338"/>
      <c r="M2" s="338"/>
      <c r="N2" s="338"/>
      <c r="O2" s="339"/>
      <c r="Q2" s="335" t="s">
        <v>557</v>
      </c>
      <c r="R2" s="336"/>
      <c r="S2" s="336"/>
      <c r="T2" s="336"/>
      <c r="U2" s="336"/>
      <c r="V2" s="336"/>
      <c r="W2" s="336"/>
      <c r="X2" s="337"/>
      <c r="Z2" s="335" t="s">
        <v>558</v>
      </c>
      <c r="AA2" s="338"/>
      <c r="AB2" s="338"/>
      <c r="AC2" s="338"/>
      <c r="AD2" s="338"/>
      <c r="AE2" s="338"/>
      <c r="AF2" s="338"/>
      <c r="AG2" s="339"/>
    </row>
    <row r="3" spans="1:33" ht="15" customHeight="1" thickBot="1" x14ac:dyDescent="0.3">
      <c r="A3" s="300" t="s">
        <v>515</v>
      </c>
      <c r="B3" s="301"/>
      <c r="C3" s="301"/>
      <c r="D3" s="301"/>
      <c r="E3" s="301"/>
      <c r="F3" s="301"/>
      <c r="G3" s="302"/>
      <c r="I3" s="305" t="s">
        <v>515</v>
      </c>
      <c r="J3" s="306"/>
      <c r="K3" s="306"/>
      <c r="L3" s="306"/>
      <c r="M3" s="306"/>
      <c r="N3" s="306"/>
      <c r="O3" s="307"/>
      <c r="Q3" s="305" t="s">
        <v>515</v>
      </c>
      <c r="R3" s="306"/>
      <c r="S3" s="306"/>
      <c r="T3" s="306"/>
      <c r="U3" s="306"/>
      <c r="V3" s="306"/>
      <c r="W3" s="306"/>
      <c r="X3" s="307"/>
      <c r="Z3" s="305" t="s">
        <v>515</v>
      </c>
      <c r="AA3" s="306"/>
      <c r="AB3" s="306"/>
      <c r="AC3" s="306"/>
      <c r="AD3" s="306"/>
      <c r="AE3" s="306"/>
      <c r="AF3" s="306"/>
      <c r="AG3" s="307"/>
    </row>
    <row r="4" spans="1:33" x14ac:dyDescent="0.25">
      <c r="A4" s="67" t="s">
        <v>523</v>
      </c>
      <c r="B4" s="68" t="s">
        <v>524</v>
      </c>
      <c r="C4" s="69" t="s">
        <v>1</v>
      </c>
      <c r="D4" s="69" t="s">
        <v>2</v>
      </c>
      <c r="E4" s="69" t="s">
        <v>3</v>
      </c>
      <c r="F4" s="69" t="s">
        <v>4</v>
      </c>
      <c r="G4" s="70" t="s">
        <v>525</v>
      </c>
      <c r="I4" s="24" t="s">
        <v>523</v>
      </c>
      <c r="J4" s="25" t="s">
        <v>524</v>
      </c>
      <c r="K4" s="26" t="s">
        <v>1</v>
      </c>
      <c r="L4" s="26" t="s">
        <v>2</v>
      </c>
      <c r="M4" s="26" t="s">
        <v>3</v>
      </c>
      <c r="N4" s="26" t="s">
        <v>4</v>
      </c>
      <c r="O4" s="27" t="s">
        <v>525</v>
      </c>
      <c r="Q4" s="127"/>
      <c r="R4" s="34" t="s">
        <v>523</v>
      </c>
      <c r="S4" s="33" t="s">
        <v>524</v>
      </c>
      <c r="T4" s="34" t="s">
        <v>1</v>
      </c>
      <c r="U4" s="34" t="s">
        <v>2</v>
      </c>
      <c r="V4" s="34" t="s">
        <v>3</v>
      </c>
      <c r="W4" s="34" t="s">
        <v>4</v>
      </c>
      <c r="X4" s="128" t="s">
        <v>525</v>
      </c>
      <c r="Z4" s="127"/>
      <c r="AA4" s="34" t="s">
        <v>523</v>
      </c>
      <c r="AB4" s="33" t="s">
        <v>524</v>
      </c>
      <c r="AC4" s="34" t="s">
        <v>1</v>
      </c>
      <c r="AD4" s="34" t="s">
        <v>2</v>
      </c>
      <c r="AE4" s="34" t="s">
        <v>3</v>
      </c>
      <c r="AF4" s="34" t="s">
        <v>4</v>
      </c>
      <c r="AG4" s="128" t="s">
        <v>525</v>
      </c>
    </row>
    <row r="5" spans="1:33" x14ac:dyDescent="0.25">
      <c r="A5" s="5" t="s">
        <v>5</v>
      </c>
      <c r="B5" s="6" t="s">
        <v>563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5" t="s">
        <v>58</v>
      </c>
      <c r="J5" s="6" t="s">
        <v>59</v>
      </c>
      <c r="K5" s="7">
        <v>3</v>
      </c>
      <c r="L5" s="7">
        <v>2</v>
      </c>
      <c r="M5" s="7">
        <v>0</v>
      </c>
      <c r="N5" s="7">
        <v>4</v>
      </c>
      <c r="O5" s="8">
        <v>6</v>
      </c>
      <c r="Q5" s="129" t="s">
        <v>531</v>
      </c>
      <c r="R5" s="5" t="s">
        <v>11</v>
      </c>
      <c r="S5" s="6" t="s">
        <v>565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29" t="s">
        <v>531</v>
      </c>
      <c r="AA5" s="5" t="s">
        <v>11</v>
      </c>
      <c r="AB5" s="6" t="s">
        <v>565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25">
      <c r="A6" s="9" t="s">
        <v>7</v>
      </c>
      <c r="B6" s="6" t="s">
        <v>564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9" t="s">
        <v>60</v>
      </c>
      <c r="J6" s="6" t="s">
        <v>61</v>
      </c>
      <c r="K6" s="7">
        <v>3</v>
      </c>
      <c r="L6" s="7">
        <v>0</v>
      </c>
      <c r="M6" s="7">
        <v>2</v>
      </c>
      <c r="N6" s="7">
        <v>4</v>
      </c>
      <c r="O6" s="8">
        <v>6</v>
      </c>
      <c r="Q6" s="129" t="s">
        <v>531</v>
      </c>
      <c r="R6" s="5" t="s">
        <v>12</v>
      </c>
      <c r="S6" s="6" t="s">
        <v>566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29" t="s">
        <v>531</v>
      </c>
      <c r="AA6" s="5" t="s">
        <v>12</v>
      </c>
      <c r="AB6" s="6" t="s">
        <v>566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.75" thickBot="1" x14ac:dyDescent="0.3">
      <c r="A7" s="9" t="s">
        <v>8</v>
      </c>
      <c r="B7" s="6" t="s">
        <v>419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5" t="s">
        <v>62</v>
      </c>
      <c r="J7" s="6" t="s">
        <v>63</v>
      </c>
      <c r="K7" s="7">
        <v>3</v>
      </c>
      <c r="L7" s="7">
        <v>0</v>
      </c>
      <c r="M7" s="7">
        <v>2</v>
      </c>
      <c r="N7" s="7">
        <v>4</v>
      </c>
      <c r="O7" s="8">
        <v>6</v>
      </c>
      <c r="Q7" s="140" t="s">
        <v>531</v>
      </c>
      <c r="R7" s="71" t="s">
        <v>13</v>
      </c>
      <c r="S7" s="11" t="s">
        <v>567</v>
      </c>
      <c r="T7" s="54">
        <v>3</v>
      </c>
      <c r="U7" s="54">
        <v>0</v>
      </c>
      <c r="V7" s="54">
        <v>0</v>
      </c>
      <c r="W7" s="54">
        <v>3</v>
      </c>
      <c r="X7" s="72">
        <v>5</v>
      </c>
      <c r="Z7" s="140" t="s">
        <v>531</v>
      </c>
      <c r="AA7" s="71" t="s">
        <v>13</v>
      </c>
      <c r="AB7" s="11" t="s">
        <v>567</v>
      </c>
      <c r="AC7" s="54">
        <v>3</v>
      </c>
      <c r="AD7" s="54">
        <v>0</v>
      </c>
      <c r="AE7" s="54">
        <v>0</v>
      </c>
      <c r="AF7" s="54">
        <v>3</v>
      </c>
      <c r="AG7" s="72">
        <v>5</v>
      </c>
    </row>
    <row r="8" spans="1:33" ht="15.75" thickBot="1" x14ac:dyDescent="0.3">
      <c r="A8" s="9" t="s">
        <v>9</v>
      </c>
      <c r="B8" s="6" t="s">
        <v>239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9" t="s">
        <v>469</v>
      </c>
      <c r="J8" s="6" t="s">
        <v>470</v>
      </c>
      <c r="K8" s="7">
        <v>2</v>
      </c>
      <c r="L8" s="7">
        <v>0</v>
      </c>
      <c r="M8" s="7">
        <v>0</v>
      </c>
      <c r="N8" s="7">
        <v>2</v>
      </c>
      <c r="O8" s="8">
        <v>3</v>
      </c>
      <c r="Q8" s="141"/>
      <c r="R8" s="142"/>
      <c r="S8" s="138" t="s">
        <v>529</v>
      </c>
      <c r="T8" s="143">
        <f>SUM(T5:T7)</f>
        <v>9</v>
      </c>
      <c r="U8" s="143">
        <f>SUM(U5:U7)</f>
        <v>0</v>
      </c>
      <c r="V8" s="143">
        <f>SUM(V5:V7)</f>
        <v>6</v>
      </c>
      <c r="W8" s="143">
        <f>SUM(W5:W7)</f>
        <v>12</v>
      </c>
      <c r="X8" s="144">
        <f>SUM(X5:X7)</f>
        <v>19</v>
      </c>
      <c r="Z8" s="141"/>
      <c r="AA8" s="142"/>
      <c r="AB8" s="138" t="s">
        <v>529</v>
      </c>
      <c r="AC8" s="143">
        <f>SUM(AC5:AC7)</f>
        <v>9</v>
      </c>
      <c r="AD8" s="143">
        <f>SUM(AD5:AD7)</f>
        <v>0</v>
      </c>
      <c r="AE8" s="143">
        <f>SUM(AE5:AE7)</f>
        <v>6</v>
      </c>
      <c r="AF8" s="143">
        <f>SUM(AF5:AF7)</f>
        <v>12</v>
      </c>
      <c r="AG8" s="144">
        <f>SUM(AG5:AG7)</f>
        <v>19</v>
      </c>
    </row>
    <row r="9" spans="1:33" x14ac:dyDescent="0.25">
      <c r="A9" s="5" t="s">
        <v>11</v>
      </c>
      <c r="B9" s="6" t="s">
        <v>565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5" t="s">
        <v>64</v>
      </c>
      <c r="J9" s="6" t="s">
        <v>239</v>
      </c>
      <c r="K9" s="7">
        <v>3</v>
      </c>
      <c r="L9" s="7">
        <v>0</v>
      </c>
      <c r="M9" s="7">
        <v>0</v>
      </c>
      <c r="N9" s="7">
        <v>3</v>
      </c>
      <c r="O9" s="8">
        <v>3</v>
      </c>
      <c r="Q9" s="73"/>
      <c r="X9" s="74"/>
      <c r="Z9" s="73"/>
      <c r="AG9" s="74"/>
    </row>
    <row r="10" spans="1:33" x14ac:dyDescent="0.25">
      <c r="A10" s="5" t="s">
        <v>12</v>
      </c>
      <c r="B10" s="6" t="s">
        <v>566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9" t="s">
        <v>66</v>
      </c>
      <c r="J10" s="6" t="s">
        <v>233</v>
      </c>
      <c r="K10" s="7">
        <v>3</v>
      </c>
      <c r="L10" s="7">
        <v>0</v>
      </c>
      <c r="M10" s="7">
        <v>0</v>
      </c>
      <c r="N10" s="7">
        <v>3</v>
      </c>
      <c r="O10" s="8">
        <v>5</v>
      </c>
      <c r="Q10" s="73"/>
      <c r="X10" s="74"/>
      <c r="Z10" s="73"/>
      <c r="AG10" s="74"/>
    </row>
    <row r="11" spans="1:33" ht="15.75" thickBot="1" x14ac:dyDescent="0.3">
      <c r="A11" s="10" t="s">
        <v>13</v>
      </c>
      <c r="B11" s="11" t="s">
        <v>567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5" t="s">
        <v>68</v>
      </c>
      <c r="J11" s="6" t="s">
        <v>69</v>
      </c>
      <c r="K11" s="7">
        <v>0</v>
      </c>
      <c r="L11" s="7">
        <v>2</v>
      </c>
      <c r="M11" s="7">
        <v>0</v>
      </c>
      <c r="N11" s="7">
        <v>1</v>
      </c>
      <c r="O11" s="8">
        <v>1</v>
      </c>
      <c r="Q11" s="73"/>
      <c r="X11" s="74"/>
      <c r="Z11" s="73"/>
      <c r="AG11" s="74"/>
    </row>
    <row r="12" spans="1:33" ht="15" customHeight="1" thickBot="1" x14ac:dyDescent="0.3">
      <c r="A12" s="303" t="s">
        <v>232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232</v>
      </c>
      <c r="J12" s="311"/>
      <c r="K12" s="92">
        <f>SUM(K5:K11)</f>
        <v>17</v>
      </c>
      <c r="L12" s="92">
        <f>SUM(L5:L11)</f>
        <v>4</v>
      </c>
      <c r="M12" s="92">
        <f>SUM(M5:M11)</f>
        <v>4</v>
      </c>
      <c r="N12" s="92">
        <f>SUM(N5:N11)</f>
        <v>21</v>
      </c>
      <c r="O12" s="93">
        <f>SUM(O5:O11)</f>
        <v>30</v>
      </c>
      <c r="Q12" s="73"/>
      <c r="X12" s="74"/>
      <c r="Z12" s="73"/>
      <c r="AG12" s="74"/>
    </row>
    <row r="13" spans="1:33" ht="15.75" thickBot="1" x14ac:dyDescent="0.3">
      <c r="A13" s="17"/>
      <c r="B13" s="49"/>
      <c r="C13" s="50"/>
      <c r="D13" s="50"/>
      <c r="E13" s="50"/>
      <c r="F13" s="50"/>
      <c r="G13" s="18"/>
      <c r="I13" s="73"/>
      <c r="O13" s="74"/>
      <c r="Q13" s="73"/>
      <c r="X13" s="74"/>
      <c r="Z13" s="73"/>
      <c r="AG13" s="74"/>
    </row>
    <row r="14" spans="1:33" ht="15" customHeight="1" thickBot="1" x14ac:dyDescent="0.3">
      <c r="A14" s="305" t="s">
        <v>516</v>
      </c>
      <c r="B14" s="306"/>
      <c r="C14" s="306"/>
      <c r="D14" s="306"/>
      <c r="E14" s="306"/>
      <c r="F14" s="306"/>
      <c r="G14" s="307"/>
      <c r="I14" s="305" t="s">
        <v>516</v>
      </c>
      <c r="J14" s="306"/>
      <c r="K14" s="306"/>
      <c r="L14" s="306"/>
      <c r="M14" s="306"/>
      <c r="N14" s="306"/>
      <c r="O14" s="307"/>
      <c r="Q14" s="305" t="s">
        <v>516</v>
      </c>
      <c r="R14" s="306"/>
      <c r="S14" s="306"/>
      <c r="T14" s="306"/>
      <c r="U14" s="306"/>
      <c r="V14" s="306"/>
      <c r="W14" s="306"/>
      <c r="X14" s="307"/>
      <c r="Z14" s="305" t="s">
        <v>516</v>
      </c>
      <c r="AA14" s="306"/>
      <c r="AB14" s="306"/>
      <c r="AC14" s="306"/>
      <c r="AD14" s="306"/>
      <c r="AE14" s="306"/>
      <c r="AF14" s="306"/>
      <c r="AG14" s="307"/>
    </row>
    <row r="15" spans="1:33" x14ac:dyDescent="0.25">
      <c r="A15" s="1" t="s">
        <v>523</v>
      </c>
      <c r="B15" s="2" t="s">
        <v>524</v>
      </c>
      <c r="C15" s="3" t="s">
        <v>1</v>
      </c>
      <c r="D15" s="3" t="s">
        <v>2</v>
      </c>
      <c r="E15" s="3" t="s">
        <v>3</v>
      </c>
      <c r="F15" s="3" t="s">
        <v>4</v>
      </c>
      <c r="G15" s="4" t="s">
        <v>525</v>
      </c>
      <c r="I15" s="1" t="s">
        <v>523</v>
      </c>
      <c r="J15" s="2" t="s">
        <v>524</v>
      </c>
      <c r="K15" s="3" t="s">
        <v>1</v>
      </c>
      <c r="L15" s="3" t="s">
        <v>2</v>
      </c>
      <c r="M15" s="3" t="s">
        <v>3</v>
      </c>
      <c r="N15" s="3" t="s">
        <v>4</v>
      </c>
      <c r="O15" s="4" t="s">
        <v>525</v>
      </c>
      <c r="Q15" s="130"/>
      <c r="R15" s="131" t="s">
        <v>523</v>
      </c>
      <c r="S15" s="132" t="s">
        <v>524</v>
      </c>
      <c r="T15" s="133" t="s">
        <v>1</v>
      </c>
      <c r="U15" s="133" t="s">
        <v>2</v>
      </c>
      <c r="V15" s="133" t="s">
        <v>3</v>
      </c>
      <c r="W15" s="133" t="s">
        <v>4</v>
      </c>
      <c r="X15" s="134" t="s">
        <v>525</v>
      </c>
      <c r="Z15" s="130"/>
      <c r="AA15" s="131" t="s">
        <v>523</v>
      </c>
      <c r="AB15" s="132" t="s">
        <v>524</v>
      </c>
      <c r="AC15" s="133" t="s">
        <v>1</v>
      </c>
      <c r="AD15" s="133" t="s">
        <v>2</v>
      </c>
      <c r="AE15" s="133" t="s">
        <v>3</v>
      </c>
      <c r="AF15" s="133" t="s">
        <v>4</v>
      </c>
      <c r="AG15" s="134" t="s">
        <v>525</v>
      </c>
    </row>
    <row r="16" spans="1:33" x14ac:dyDescent="0.25">
      <c r="A16" s="10" t="s">
        <v>14</v>
      </c>
      <c r="B16" s="11" t="s">
        <v>568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5" t="s">
        <v>70</v>
      </c>
      <c r="J16" s="6" t="s">
        <v>71</v>
      </c>
      <c r="K16" s="7">
        <v>2</v>
      </c>
      <c r="L16" s="7">
        <v>0</v>
      </c>
      <c r="M16" s="7">
        <v>2</v>
      </c>
      <c r="N16" s="7">
        <v>3</v>
      </c>
      <c r="O16" s="8">
        <v>4</v>
      </c>
      <c r="Q16" s="129" t="s">
        <v>531</v>
      </c>
      <c r="R16" s="10" t="s">
        <v>20</v>
      </c>
      <c r="S16" s="11" t="s">
        <v>569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29" t="s">
        <v>531</v>
      </c>
      <c r="AA16" s="10" t="s">
        <v>20</v>
      </c>
      <c r="AB16" s="11" t="s">
        <v>569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25">
      <c r="A17" s="10" t="s">
        <v>15</v>
      </c>
      <c r="B17" s="11" t="s">
        <v>101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9" t="s">
        <v>471</v>
      </c>
      <c r="J17" s="6" t="s">
        <v>472</v>
      </c>
      <c r="K17" s="7">
        <v>3</v>
      </c>
      <c r="L17" s="7">
        <v>0</v>
      </c>
      <c r="M17" s="7">
        <v>0</v>
      </c>
      <c r="N17" s="7">
        <v>3</v>
      </c>
      <c r="O17" s="8">
        <v>5</v>
      </c>
      <c r="Q17" s="129" t="s">
        <v>531</v>
      </c>
      <c r="R17" s="10" t="s">
        <v>21</v>
      </c>
      <c r="S17" s="11" t="s">
        <v>570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29" t="s">
        <v>531</v>
      </c>
      <c r="AA17" s="10" t="s">
        <v>21</v>
      </c>
      <c r="AB17" s="11" t="s">
        <v>570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25">
      <c r="A18" s="10" t="s">
        <v>17</v>
      </c>
      <c r="B18" s="11" t="s">
        <v>267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5" t="s">
        <v>73</v>
      </c>
      <c r="J18" s="6" t="s">
        <v>74</v>
      </c>
      <c r="K18" s="7">
        <v>3</v>
      </c>
      <c r="L18" s="7">
        <v>2</v>
      </c>
      <c r="M18" s="7">
        <v>0</v>
      </c>
      <c r="N18" s="7">
        <v>4</v>
      </c>
      <c r="O18" s="8">
        <v>6</v>
      </c>
      <c r="Q18" s="129" t="s">
        <v>531</v>
      </c>
      <c r="R18" s="10" t="s">
        <v>22</v>
      </c>
      <c r="S18" s="11" t="s">
        <v>571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29" t="s">
        <v>531</v>
      </c>
      <c r="AA18" s="10" t="s">
        <v>22</v>
      </c>
      <c r="AB18" s="11" t="s">
        <v>571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26.25" thickBot="1" x14ac:dyDescent="0.3">
      <c r="A19" s="10" t="s">
        <v>18</v>
      </c>
      <c r="B19" s="11" t="s">
        <v>80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9" t="s">
        <v>75</v>
      </c>
      <c r="J19" s="6" t="s">
        <v>76</v>
      </c>
      <c r="K19" s="7">
        <v>2</v>
      </c>
      <c r="L19" s="7">
        <v>2</v>
      </c>
      <c r="M19" s="7">
        <v>0</v>
      </c>
      <c r="N19" s="7">
        <v>3</v>
      </c>
      <c r="O19" s="8">
        <v>5</v>
      </c>
      <c r="Q19" s="135" t="s">
        <v>531</v>
      </c>
      <c r="R19" s="71" t="s">
        <v>23</v>
      </c>
      <c r="S19" s="53" t="s">
        <v>572</v>
      </c>
      <c r="T19" s="54">
        <v>2</v>
      </c>
      <c r="U19" s="54">
        <v>2</v>
      </c>
      <c r="V19" s="54">
        <v>0</v>
      </c>
      <c r="W19" s="54">
        <v>3</v>
      </c>
      <c r="X19" s="72">
        <v>4</v>
      </c>
      <c r="Z19" s="135" t="s">
        <v>531</v>
      </c>
      <c r="AA19" s="71" t="s">
        <v>23</v>
      </c>
      <c r="AB19" s="53" t="s">
        <v>572</v>
      </c>
      <c r="AC19" s="54">
        <v>2</v>
      </c>
      <c r="AD19" s="54">
        <v>2</v>
      </c>
      <c r="AE19" s="54">
        <v>0</v>
      </c>
      <c r="AF19" s="54">
        <v>3</v>
      </c>
      <c r="AG19" s="72">
        <v>4</v>
      </c>
    </row>
    <row r="20" spans="1:33" ht="15.75" thickBot="1" x14ac:dyDescent="0.3">
      <c r="A20" s="10" t="s">
        <v>20</v>
      </c>
      <c r="B20" s="11" t="s">
        <v>569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5" t="s">
        <v>77</v>
      </c>
      <c r="J20" s="6" t="s">
        <v>78</v>
      </c>
      <c r="K20" s="7">
        <v>3</v>
      </c>
      <c r="L20" s="7">
        <v>0</v>
      </c>
      <c r="M20" s="7">
        <v>2</v>
      </c>
      <c r="N20" s="7">
        <v>4</v>
      </c>
      <c r="O20" s="8">
        <v>6</v>
      </c>
      <c r="Q20" s="136"/>
      <c r="R20" s="137"/>
      <c r="S20" s="138" t="s">
        <v>529</v>
      </c>
      <c r="T20" s="136">
        <f>SUM(T16:T19)</f>
        <v>11</v>
      </c>
      <c r="U20" s="136">
        <f>SUM(U16:U19)</f>
        <v>2</v>
      </c>
      <c r="V20" s="136">
        <f>SUM(V16:V19)</f>
        <v>2</v>
      </c>
      <c r="W20" s="136">
        <f>SUM(W16:W19)</f>
        <v>13</v>
      </c>
      <c r="X20" s="139">
        <f>SUM(X16:X19)</f>
        <v>20</v>
      </c>
      <c r="Z20" s="136"/>
      <c r="AA20" s="137"/>
      <c r="AB20" s="138" t="s">
        <v>529</v>
      </c>
      <c r="AC20" s="136">
        <f>SUM(AC16:AC19)</f>
        <v>11</v>
      </c>
      <c r="AD20" s="136">
        <f>SUM(AD16:AD19)</f>
        <v>2</v>
      </c>
      <c r="AE20" s="136">
        <f>SUM(AE16:AE19)</f>
        <v>2</v>
      </c>
      <c r="AF20" s="136">
        <f>SUM(AF16:AF19)</f>
        <v>13</v>
      </c>
      <c r="AG20" s="139">
        <f>SUM(AG16:AG19)</f>
        <v>20</v>
      </c>
    </row>
    <row r="21" spans="1:33" x14ac:dyDescent="0.25">
      <c r="A21" s="10" t="s">
        <v>21</v>
      </c>
      <c r="B21" s="11" t="s">
        <v>570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9" t="s">
        <v>79</v>
      </c>
      <c r="J21" s="6" t="s">
        <v>80</v>
      </c>
      <c r="K21" s="7">
        <v>3</v>
      </c>
      <c r="L21" s="7">
        <v>0</v>
      </c>
      <c r="M21" s="7">
        <v>0</v>
      </c>
      <c r="N21" s="7">
        <v>3</v>
      </c>
      <c r="O21" s="8">
        <v>3</v>
      </c>
      <c r="Q21" s="73"/>
      <c r="X21" s="74"/>
      <c r="Z21" s="73"/>
      <c r="AG21" s="74"/>
    </row>
    <row r="22" spans="1:33" ht="15.75" thickBot="1" x14ac:dyDescent="0.3">
      <c r="A22" s="10" t="s">
        <v>22</v>
      </c>
      <c r="B22" s="11" t="s">
        <v>571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5" t="s">
        <v>81</v>
      </c>
      <c r="J22" s="6" t="s">
        <v>82</v>
      </c>
      <c r="K22" s="7">
        <v>0</v>
      </c>
      <c r="L22" s="7">
        <v>2</v>
      </c>
      <c r="M22" s="7">
        <v>0</v>
      </c>
      <c r="N22" s="7">
        <v>1</v>
      </c>
      <c r="O22" s="8">
        <v>1</v>
      </c>
      <c r="Q22" s="73"/>
      <c r="X22" s="74"/>
      <c r="Z22" s="73"/>
      <c r="AG22" s="74"/>
    </row>
    <row r="23" spans="1:33" ht="26.25" thickBot="1" x14ac:dyDescent="0.3">
      <c r="A23" s="71" t="s">
        <v>23</v>
      </c>
      <c r="B23" s="53" t="s">
        <v>572</v>
      </c>
      <c r="C23" s="54">
        <v>2</v>
      </c>
      <c r="D23" s="54">
        <v>2</v>
      </c>
      <c r="E23" s="54">
        <v>0</v>
      </c>
      <c r="F23" s="54">
        <v>3</v>
      </c>
      <c r="G23" s="72">
        <v>4</v>
      </c>
      <c r="I23" s="310" t="s">
        <v>232</v>
      </c>
      <c r="J23" s="311"/>
      <c r="K23" s="92">
        <f>SUM(K16:K22)</f>
        <v>16</v>
      </c>
      <c r="L23" s="92">
        <f>SUM(L16:L22)</f>
        <v>6</v>
      </c>
      <c r="M23" s="92">
        <f>SUM(M16:M22)</f>
        <v>4</v>
      </c>
      <c r="N23" s="92">
        <f>SUM(N16:N22)</f>
        <v>21</v>
      </c>
      <c r="O23" s="93">
        <f>SUM(O16:O22)</f>
        <v>30</v>
      </c>
      <c r="Q23" s="73"/>
      <c r="X23" s="74"/>
      <c r="Z23" s="73"/>
      <c r="AG23" s="74"/>
    </row>
    <row r="24" spans="1:33" ht="15" customHeight="1" thickBot="1" x14ac:dyDescent="0.3">
      <c r="A24" s="308" t="s">
        <v>232</v>
      </c>
      <c r="B24" s="309"/>
      <c r="C24" s="55">
        <f>SUM(C16:C23)</f>
        <v>18</v>
      </c>
      <c r="D24" s="55">
        <f>SUM(D16:D23)</f>
        <v>4</v>
      </c>
      <c r="E24" s="55">
        <f>SUM(E16:E23)</f>
        <v>2</v>
      </c>
      <c r="F24" s="55">
        <f>SUM(F16:F23)</f>
        <v>21</v>
      </c>
      <c r="G24" s="56">
        <f>SUM(G16:G23)</f>
        <v>30</v>
      </c>
      <c r="I24" s="73"/>
      <c r="O24" s="74"/>
      <c r="Q24" s="73"/>
      <c r="X24" s="74"/>
      <c r="Z24" s="73"/>
      <c r="AG24" s="74"/>
    </row>
    <row r="25" spans="1:33" ht="15.75" thickBot="1" x14ac:dyDescent="0.3">
      <c r="A25" s="73"/>
      <c r="G25" s="74"/>
      <c r="I25" s="73"/>
      <c r="O25" s="74"/>
      <c r="Q25" s="73"/>
      <c r="X25" s="74"/>
      <c r="Z25" s="73"/>
      <c r="AG25" s="74"/>
    </row>
    <row r="26" spans="1:33" ht="15" customHeight="1" thickBot="1" x14ac:dyDescent="0.3">
      <c r="A26" s="305" t="s">
        <v>517</v>
      </c>
      <c r="B26" s="306"/>
      <c r="C26" s="306"/>
      <c r="D26" s="306"/>
      <c r="E26" s="306"/>
      <c r="F26" s="306"/>
      <c r="G26" s="307"/>
      <c r="I26" s="305" t="s">
        <v>517</v>
      </c>
      <c r="J26" s="306"/>
      <c r="K26" s="306"/>
      <c r="L26" s="306"/>
      <c r="M26" s="306"/>
      <c r="N26" s="306"/>
      <c r="O26" s="307"/>
      <c r="Q26" s="305" t="s">
        <v>517</v>
      </c>
      <c r="R26" s="306"/>
      <c r="S26" s="306"/>
      <c r="T26" s="306"/>
      <c r="U26" s="306"/>
      <c r="V26" s="306"/>
      <c r="W26" s="306"/>
      <c r="X26" s="307"/>
      <c r="Z26" s="305" t="s">
        <v>517</v>
      </c>
      <c r="AA26" s="306"/>
      <c r="AB26" s="306"/>
      <c r="AC26" s="306"/>
      <c r="AD26" s="306"/>
      <c r="AE26" s="306"/>
      <c r="AF26" s="306"/>
      <c r="AG26" s="307"/>
    </row>
    <row r="27" spans="1:33" x14ac:dyDescent="0.25">
      <c r="A27" s="1" t="s">
        <v>523</v>
      </c>
      <c r="B27" s="2" t="s">
        <v>524</v>
      </c>
      <c r="C27" s="3" t="s">
        <v>1</v>
      </c>
      <c r="D27" s="3" t="s">
        <v>2</v>
      </c>
      <c r="E27" s="3" t="s">
        <v>3</v>
      </c>
      <c r="F27" s="3" t="s">
        <v>4</v>
      </c>
      <c r="G27" s="4" t="s">
        <v>525</v>
      </c>
      <c r="I27" s="1" t="s">
        <v>523</v>
      </c>
      <c r="J27" s="2" t="s">
        <v>524</v>
      </c>
      <c r="K27" s="3" t="s">
        <v>1</v>
      </c>
      <c r="L27" s="3" t="s">
        <v>2</v>
      </c>
      <c r="M27" s="3" t="s">
        <v>3</v>
      </c>
      <c r="N27" s="3" t="s">
        <v>4</v>
      </c>
      <c r="O27" s="4" t="s">
        <v>525</v>
      </c>
      <c r="Q27" s="145"/>
      <c r="R27" s="146" t="s">
        <v>523</v>
      </c>
      <c r="S27" s="147" t="s">
        <v>524</v>
      </c>
      <c r="T27" s="133" t="s">
        <v>1</v>
      </c>
      <c r="U27" s="133" t="s">
        <v>2</v>
      </c>
      <c r="V27" s="133" t="s">
        <v>3</v>
      </c>
      <c r="W27" s="148" t="s">
        <v>4</v>
      </c>
      <c r="X27" s="149" t="s">
        <v>525</v>
      </c>
      <c r="Z27" s="145"/>
      <c r="AA27" s="146" t="s">
        <v>523</v>
      </c>
      <c r="AB27" s="147" t="s">
        <v>524</v>
      </c>
      <c r="AC27" s="133" t="s">
        <v>1</v>
      </c>
      <c r="AD27" s="133" t="s">
        <v>2</v>
      </c>
      <c r="AE27" s="133" t="s">
        <v>3</v>
      </c>
      <c r="AF27" s="148" t="s">
        <v>4</v>
      </c>
      <c r="AG27" s="149" t="s">
        <v>525</v>
      </c>
    </row>
    <row r="28" spans="1:33" x14ac:dyDescent="0.25">
      <c r="A28" s="19" t="s">
        <v>24</v>
      </c>
      <c r="B28" s="20" t="s">
        <v>573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5" t="s">
        <v>473</v>
      </c>
      <c r="J28" s="6" t="s">
        <v>474</v>
      </c>
      <c r="K28" s="7">
        <v>3</v>
      </c>
      <c r="L28" s="7">
        <v>0</v>
      </c>
      <c r="M28" s="7">
        <v>2</v>
      </c>
      <c r="N28" s="7">
        <v>4</v>
      </c>
      <c r="O28" s="8">
        <v>5</v>
      </c>
      <c r="Q28" s="129" t="s">
        <v>531</v>
      </c>
      <c r="R28" s="19" t="s">
        <v>24</v>
      </c>
      <c r="S28" s="20" t="s">
        <v>573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29" t="s">
        <v>531</v>
      </c>
      <c r="AA28" s="19" t="s">
        <v>24</v>
      </c>
      <c r="AB28" s="20" t="s">
        <v>573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25">
      <c r="A29" s="23" t="s">
        <v>25</v>
      </c>
      <c r="B29" s="20" t="s">
        <v>574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9" t="s">
        <v>475</v>
      </c>
      <c r="J29" s="6" t="s">
        <v>476</v>
      </c>
      <c r="K29" s="7">
        <v>3</v>
      </c>
      <c r="L29" s="7">
        <v>0</v>
      </c>
      <c r="M29" s="7">
        <v>0</v>
      </c>
      <c r="N29" s="7">
        <v>3</v>
      </c>
      <c r="O29" s="8">
        <v>4</v>
      </c>
      <c r="Q29" s="129" t="s">
        <v>531</v>
      </c>
      <c r="R29" s="23" t="s">
        <v>25</v>
      </c>
      <c r="S29" s="20" t="s">
        <v>574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29" t="s">
        <v>531</v>
      </c>
      <c r="AA29" s="23" t="s">
        <v>25</v>
      </c>
      <c r="AB29" s="20" t="s">
        <v>574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25">
      <c r="A30" s="19" t="s">
        <v>26</v>
      </c>
      <c r="B30" s="20" t="s">
        <v>575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5" t="s">
        <v>477</v>
      </c>
      <c r="J30" s="6" t="s">
        <v>478</v>
      </c>
      <c r="K30" s="7">
        <v>3</v>
      </c>
      <c r="L30" s="7">
        <v>0</v>
      </c>
      <c r="M30" s="7">
        <v>2</v>
      </c>
      <c r="N30" s="7">
        <v>4</v>
      </c>
      <c r="O30" s="8">
        <v>6</v>
      </c>
      <c r="Q30" s="129" t="s">
        <v>531</v>
      </c>
      <c r="R30" s="19" t="s">
        <v>26</v>
      </c>
      <c r="S30" s="20" t="s">
        <v>575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29" t="s">
        <v>531</v>
      </c>
      <c r="AA30" s="19" t="s">
        <v>26</v>
      </c>
      <c r="AB30" s="20" t="s">
        <v>575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25">
      <c r="A31" s="19" t="s">
        <v>27</v>
      </c>
      <c r="B31" s="20" t="s">
        <v>576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9" t="s">
        <v>479</v>
      </c>
      <c r="J31" s="6" t="s">
        <v>480</v>
      </c>
      <c r="K31" s="7">
        <v>3</v>
      </c>
      <c r="L31" s="7">
        <v>0</v>
      </c>
      <c r="M31" s="7">
        <v>0</v>
      </c>
      <c r="N31" s="7">
        <v>3</v>
      </c>
      <c r="O31" s="8">
        <v>4</v>
      </c>
      <c r="Q31" s="129" t="s">
        <v>531</v>
      </c>
      <c r="R31" s="19" t="s">
        <v>27</v>
      </c>
      <c r="S31" s="20" t="s">
        <v>576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29" t="s">
        <v>531</v>
      </c>
      <c r="AA31" s="19" t="s">
        <v>27</v>
      </c>
      <c r="AB31" s="20" t="s">
        <v>576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.75" thickBot="1" x14ac:dyDescent="0.3">
      <c r="A32" s="19" t="s">
        <v>27</v>
      </c>
      <c r="B32" s="20" t="s">
        <v>577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5" t="s">
        <v>7</v>
      </c>
      <c r="J32" s="6" t="s">
        <v>92</v>
      </c>
      <c r="K32" s="7">
        <v>2</v>
      </c>
      <c r="L32" s="7">
        <v>0</v>
      </c>
      <c r="M32" s="7">
        <v>0</v>
      </c>
      <c r="N32" s="7">
        <v>2</v>
      </c>
      <c r="O32" s="8">
        <v>3</v>
      </c>
      <c r="Q32" s="129" t="s">
        <v>531</v>
      </c>
      <c r="R32" s="19" t="s">
        <v>27</v>
      </c>
      <c r="S32" s="20" t="s">
        <v>577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29" t="s">
        <v>531</v>
      </c>
      <c r="AA32" s="19" t="s">
        <v>27</v>
      </c>
      <c r="AB32" s="20" t="s">
        <v>577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.75" thickBot="1" x14ac:dyDescent="0.3">
      <c r="A33" s="57" t="s">
        <v>28</v>
      </c>
      <c r="B33" s="58" t="s">
        <v>67</v>
      </c>
      <c r="C33" s="59">
        <v>3</v>
      </c>
      <c r="D33" s="59">
        <v>0</v>
      </c>
      <c r="E33" s="59">
        <v>0</v>
      </c>
      <c r="F33" s="59">
        <v>3</v>
      </c>
      <c r="G33" s="60">
        <v>5</v>
      </c>
      <c r="I33" s="9" t="s">
        <v>89</v>
      </c>
      <c r="J33" s="6" t="s">
        <v>90</v>
      </c>
      <c r="K33" s="7">
        <v>2</v>
      </c>
      <c r="L33" s="7">
        <v>2</v>
      </c>
      <c r="M33" s="7">
        <v>0</v>
      </c>
      <c r="N33" s="7">
        <v>3</v>
      </c>
      <c r="O33" s="8">
        <v>5</v>
      </c>
      <c r="Q33" s="141"/>
      <c r="R33" s="150"/>
      <c r="S33" s="138" t="s">
        <v>529</v>
      </c>
      <c r="T33" s="137">
        <f>SUM(T28:T32)</f>
        <v>12</v>
      </c>
      <c r="U33" s="137">
        <f>SUM(U28:U32)</f>
        <v>0</v>
      </c>
      <c r="V33" s="137">
        <f>SUM(V28:V32)</f>
        <v>8</v>
      </c>
      <c r="W33" s="137">
        <f>SUM(W28:W32)</f>
        <v>16</v>
      </c>
      <c r="X33" s="151">
        <f>SUM(X28:X32)</f>
        <v>25</v>
      </c>
      <c r="Z33" s="141"/>
      <c r="AA33" s="150"/>
      <c r="AB33" s="138" t="s">
        <v>529</v>
      </c>
      <c r="AC33" s="137">
        <f>SUM(AC28:AC32)</f>
        <v>12</v>
      </c>
      <c r="AD33" s="137">
        <f>SUM(AD28:AD32)</f>
        <v>0</v>
      </c>
      <c r="AE33" s="137">
        <f>SUM(AE28:AE32)</f>
        <v>8</v>
      </c>
      <c r="AF33" s="137">
        <f>SUM(AF28:AF32)</f>
        <v>16</v>
      </c>
      <c r="AG33" s="151">
        <f>SUM(AG28:AG32)</f>
        <v>25</v>
      </c>
    </row>
    <row r="34" spans="1:33" ht="15" customHeight="1" thickBot="1" x14ac:dyDescent="0.3">
      <c r="A34" s="310" t="s">
        <v>232</v>
      </c>
      <c r="B34" s="311"/>
      <c r="C34" s="61">
        <f>SUM(C28:C33)</f>
        <v>15</v>
      </c>
      <c r="D34" s="61">
        <f>SUM(D28:D33)</f>
        <v>0</v>
      </c>
      <c r="E34" s="61">
        <f>SUM(E28:E33)</f>
        <v>8</v>
      </c>
      <c r="F34" s="61">
        <f>SUM(F28:F33)</f>
        <v>19</v>
      </c>
      <c r="G34" s="62">
        <f>SUM(G28:G33)</f>
        <v>30</v>
      </c>
      <c r="I34" s="5" t="s">
        <v>5</v>
      </c>
      <c r="J34" s="6" t="s">
        <v>235</v>
      </c>
      <c r="K34" s="7">
        <v>2</v>
      </c>
      <c r="L34" s="7">
        <v>0</v>
      </c>
      <c r="M34" s="7">
        <v>0</v>
      </c>
      <c r="N34" s="7">
        <v>2</v>
      </c>
      <c r="O34" s="8">
        <v>3</v>
      </c>
      <c r="Q34" s="73"/>
      <c r="X34" s="74"/>
      <c r="Z34" s="73"/>
      <c r="AG34" s="74"/>
    </row>
    <row r="35" spans="1:33" ht="15.75" thickBot="1" x14ac:dyDescent="0.3">
      <c r="A35" s="17"/>
      <c r="B35" s="49"/>
      <c r="C35" s="50"/>
      <c r="D35" s="50"/>
      <c r="E35" s="50"/>
      <c r="F35" s="50"/>
      <c r="G35" s="18"/>
      <c r="I35" s="5" t="s">
        <v>164</v>
      </c>
      <c r="J35" s="6" t="s">
        <v>91</v>
      </c>
      <c r="K35" s="7">
        <v>2</v>
      </c>
      <c r="L35" s="7">
        <v>0</v>
      </c>
      <c r="M35" s="7">
        <v>0</v>
      </c>
      <c r="N35" s="7">
        <v>2</v>
      </c>
      <c r="O35" s="8">
        <v>3</v>
      </c>
      <c r="Q35" s="73"/>
      <c r="X35" s="74"/>
      <c r="Z35" s="73"/>
      <c r="AG35" s="74"/>
    </row>
    <row r="36" spans="1:33" ht="15" customHeight="1" thickBot="1" x14ac:dyDescent="0.3">
      <c r="A36" s="73"/>
      <c r="G36" s="74"/>
      <c r="I36" s="310" t="s">
        <v>232</v>
      </c>
      <c r="J36" s="311"/>
      <c r="K36" s="92">
        <f>SUM(K28:K35)</f>
        <v>20</v>
      </c>
      <c r="L36" s="92">
        <f>SUM(L28:L35)</f>
        <v>2</v>
      </c>
      <c r="M36" s="92">
        <f>SUM(M28:M35)</f>
        <v>4</v>
      </c>
      <c r="N36" s="92">
        <f>SUM(N28:N35)</f>
        <v>23</v>
      </c>
      <c r="O36" s="93">
        <f>SUM(O28:O35)</f>
        <v>33</v>
      </c>
      <c r="Q36" s="73"/>
      <c r="X36" s="74"/>
      <c r="Z36" s="73"/>
      <c r="AG36" s="74"/>
    </row>
    <row r="37" spans="1:33" ht="15" customHeight="1" thickBot="1" x14ac:dyDescent="0.3">
      <c r="A37" s="305" t="s">
        <v>518</v>
      </c>
      <c r="B37" s="306"/>
      <c r="C37" s="306"/>
      <c r="D37" s="306"/>
      <c r="E37" s="306"/>
      <c r="F37" s="306"/>
      <c r="G37" s="307"/>
      <c r="I37" s="305" t="s">
        <v>518</v>
      </c>
      <c r="J37" s="306"/>
      <c r="K37" s="306"/>
      <c r="L37" s="306"/>
      <c r="M37" s="306"/>
      <c r="N37" s="306"/>
      <c r="O37" s="307"/>
      <c r="Q37" s="305" t="s">
        <v>518</v>
      </c>
      <c r="R37" s="306"/>
      <c r="S37" s="306"/>
      <c r="T37" s="306"/>
      <c r="U37" s="306"/>
      <c r="V37" s="306"/>
      <c r="W37" s="306"/>
      <c r="X37" s="307"/>
      <c r="Z37" s="305" t="s">
        <v>518</v>
      </c>
      <c r="AA37" s="306"/>
      <c r="AB37" s="306"/>
      <c r="AC37" s="306"/>
      <c r="AD37" s="306"/>
      <c r="AE37" s="306"/>
      <c r="AF37" s="306"/>
      <c r="AG37" s="307"/>
    </row>
    <row r="38" spans="1:33" x14ac:dyDescent="0.25">
      <c r="A38" s="24" t="s">
        <v>523</v>
      </c>
      <c r="B38" s="25" t="s">
        <v>524</v>
      </c>
      <c r="C38" s="26" t="s">
        <v>1</v>
      </c>
      <c r="D38" s="26" t="s">
        <v>2</v>
      </c>
      <c r="E38" s="26" t="s">
        <v>3</v>
      </c>
      <c r="F38" s="26" t="s">
        <v>4</v>
      </c>
      <c r="G38" s="27" t="s">
        <v>525</v>
      </c>
      <c r="I38" s="24" t="s">
        <v>523</v>
      </c>
      <c r="J38" s="25" t="s">
        <v>524</v>
      </c>
      <c r="K38" s="26" t="s">
        <v>1</v>
      </c>
      <c r="L38" s="26" t="s">
        <v>2</v>
      </c>
      <c r="M38" s="26" t="s">
        <v>3</v>
      </c>
      <c r="N38" s="26" t="s">
        <v>4</v>
      </c>
      <c r="O38" s="27" t="s">
        <v>525</v>
      </c>
      <c r="Q38" s="145"/>
      <c r="R38" s="133" t="s">
        <v>523</v>
      </c>
      <c r="S38" s="132" t="s">
        <v>524</v>
      </c>
      <c r="T38" s="133" t="s">
        <v>1</v>
      </c>
      <c r="U38" s="133" t="s">
        <v>2</v>
      </c>
      <c r="V38" s="133" t="s">
        <v>3</v>
      </c>
      <c r="W38" s="133" t="s">
        <v>4</v>
      </c>
      <c r="X38" s="134" t="s">
        <v>525</v>
      </c>
      <c r="Z38" s="145"/>
      <c r="AA38" s="133" t="s">
        <v>523</v>
      </c>
      <c r="AB38" s="132" t="s">
        <v>524</v>
      </c>
      <c r="AC38" s="133" t="s">
        <v>1</v>
      </c>
      <c r="AD38" s="133" t="s">
        <v>2</v>
      </c>
      <c r="AE38" s="133" t="s">
        <v>3</v>
      </c>
      <c r="AF38" s="133" t="s">
        <v>4</v>
      </c>
      <c r="AG38" s="134" t="s">
        <v>525</v>
      </c>
    </row>
    <row r="39" spans="1:33" x14ac:dyDescent="0.25">
      <c r="A39" s="19" t="s">
        <v>30</v>
      </c>
      <c r="B39" s="20" t="s">
        <v>578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5" t="s">
        <v>481</v>
      </c>
      <c r="J39" s="6" t="s">
        <v>482</v>
      </c>
      <c r="K39" s="7">
        <v>3</v>
      </c>
      <c r="L39" s="7">
        <v>0</v>
      </c>
      <c r="M39" s="7">
        <v>2</v>
      </c>
      <c r="N39" s="7">
        <v>4</v>
      </c>
      <c r="O39" s="8">
        <v>5</v>
      </c>
      <c r="Q39" s="129" t="s">
        <v>531</v>
      </c>
      <c r="R39" s="19" t="s">
        <v>30</v>
      </c>
      <c r="S39" s="20" t="s">
        <v>578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29" t="s">
        <v>531</v>
      </c>
      <c r="AA39" s="19" t="s">
        <v>30</v>
      </c>
      <c r="AB39" s="20" t="s">
        <v>578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25">
      <c r="A40" s="19" t="s">
        <v>31</v>
      </c>
      <c r="B40" s="20" t="s">
        <v>579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9" t="s">
        <v>483</v>
      </c>
      <c r="J40" s="6" t="s">
        <v>484</v>
      </c>
      <c r="K40" s="7">
        <v>3</v>
      </c>
      <c r="L40" s="7">
        <v>0</v>
      </c>
      <c r="M40" s="7">
        <v>0</v>
      </c>
      <c r="N40" s="7">
        <v>3</v>
      </c>
      <c r="O40" s="8">
        <v>5</v>
      </c>
      <c r="Q40" s="129" t="s">
        <v>531</v>
      </c>
      <c r="R40" s="19" t="s">
        <v>31</v>
      </c>
      <c r="S40" s="20" t="s">
        <v>579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29" t="s">
        <v>531</v>
      </c>
      <c r="AA40" s="19" t="s">
        <v>31</v>
      </c>
      <c r="AB40" s="20" t="s">
        <v>579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25">
      <c r="A41" s="19" t="s">
        <v>32</v>
      </c>
      <c r="B41" s="20" t="s">
        <v>580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5" t="s">
        <v>485</v>
      </c>
      <c r="J41" s="6" t="s">
        <v>486</v>
      </c>
      <c r="K41" s="7">
        <v>3</v>
      </c>
      <c r="L41" s="7">
        <v>0</v>
      </c>
      <c r="M41" s="7">
        <v>0</v>
      </c>
      <c r="N41" s="7">
        <v>3</v>
      </c>
      <c r="O41" s="8">
        <v>5</v>
      </c>
      <c r="Q41" s="129" t="s">
        <v>531</v>
      </c>
      <c r="R41" s="19" t="s">
        <v>32</v>
      </c>
      <c r="S41" s="20" t="s">
        <v>580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29" t="s">
        <v>531</v>
      </c>
      <c r="AA41" s="19" t="s">
        <v>32</v>
      </c>
      <c r="AB41" s="20" t="s">
        <v>580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25">
      <c r="A42" s="19" t="s">
        <v>27</v>
      </c>
      <c r="B42" s="20" t="s">
        <v>581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9" t="s">
        <v>487</v>
      </c>
      <c r="J42" s="6" t="s">
        <v>488</v>
      </c>
      <c r="K42" s="7">
        <v>2</v>
      </c>
      <c r="L42" s="7">
        <v>2</v>
      </c>
      <c r="M42" s="7">
        <v>0</v>
      </c>
      <c r="N42" s="7">
        <v>3</v>
      </c>
      <c r="O42" s="8">
        <v>5</v>
      </c>
      <c r="Q42" s="129" t="s">
        <v>531</v>
      </c>
      <c r="R42" s="19" t="s">
        <v>27</v>
      </c>
      <c r="S42" s="20" t="s">
        <v>581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29" t="s">
        <v>531</v>
      </c>
      <c r="AA42" s="19" t="s">
        <v>27</v>
      </c>
      <c r="AB42" s="20" t="s">
        <v>581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.75" thickBot="1" x14ac:dyDescent="0.3">
      <c r="A43" s="19" t="s">
        <v>33</v>
      </c>
      <c r="B43" s="20" t="s">
        <v>91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5" t="s">
        <v>15</v>
      </c>
      <c r="J43" s="6" t="s">
        <v>101</v>
      </c>
      <c r="K43" s="7">
        <v>2</v>
      </c>
      <c r="L43" s="7">
        <v>0</v>
      </c>
      <c r="M43" s="7">
        <v>0</v>
      </c>
      <c r="N43" s="7">
        <v>2</v>
      </c>
      <c r="O43" s="8">
        <v>3</v>
      </c>
      <c r="Q43" s="129" t="s">
        <v>531</v>
      </c>
      <c r="R43" s="19" t="s">
        <v>35</v>
      </c>
      <c r="S43" s="58" t="s">
        <v>582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29" t="s">
        <v>531</v>
      </c>
      <c r="AA43" s="19" t="s">
        <v>35</v>
      </c>
      <c r="AB43" s="58" t="s">
        <v>582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" customHeight="1" thickBot="1" x14ac:dyDescent="0.3">
      <c r="A44" s="57" t="s">
        <v>35</v>
      </c>
      <c r="B44" s="58" t="s">
        <v>582</v>
      </c>
      <c r="C44" s="63">
        <v>3</v>
      </c>
      <c r="D44" s="63">
        <v>0</v>
      </c>
      <c r="E44" s="63">
        <v>4</v>
      </c>
      <c r="F44" s="63">
        <v>5</v>
      </c>
      <c r="G44" s="64">
        <v>7</v>
      </c>
      <c r="I44" s="9" t="s">
        <v>14</v>
      </c>
      <c r="J44" s="6" t="s">
        <v>281</v>
      </c>
      <c r="K44" s="7">
        <v>2</v>
      </c>
      <c r="L44" s="7">
        <v>0</v>
      </c>
      <c r="M44" s="7">
        <v>0</v>
      </c>
      <c r="N44" s="7">
        <v>2</v>
      </c>
      <c r="O44" s="8">
        <v>3</v>
      </c>
      <c r="Q44" s="152"/>
      <c r="R44" s="153"/>
      <c r="S44" s="153" t="s">
        <v>529</v>
      </c>
      <c r="T44" s="154">
        <f>SUM(T39:T43)</f>
        <v>13</v>
      </c>
      <c r="U44" s="154">
        <f>SUM(U39:U43)</f>
        <v>0</v>
      </c>
      <c r="V44" s="154">
        <f>SUM(V39:V43)</f>
        <v>10</v>
      </c>
      <c r="W44" s="154">
        <f>SUM(W39:W43)</f>
        <v>18</v>
      </c>
      <c r="X44" s="155">
        <f>SUM(X39:X43)</f>
        <v>27</v>
      </c>
      <c r="Z44" s="278"/>
      <c r="AA44" s="279"/>
      <c r="AB44" s="279" t="s">
        <v>529</v>
      </c>
      <c r="AC44" s="164">
        <f>SUM(AC39:AC43)</f>
        <v>13</v>
      </c>
      <c r="AD44" s="164">
        <f>SUM(AD39:AD43)</f>
        <v>0</v>
      </c>
      <c r="AE44" s="164">
        <f>SUM(AE39:AE43)</f>
        <v>10</v>
      </c>
      <c r="AF44" s="164">
        <f>SUM(AF39:AF43)</f>
        <v>18</v>
      </c>
      <c r="AG44" s="165">
        <f>SUM(AG39:AG43)</f>
        <v>27</v>
      </c>
    </row>
    <row r="45" spans="1:33" ht="15" customHeight="1" thickBot="1" x14ac:dyDescent="0.3">
      <c r="A45" s="38" t="s">
        <v>232</v>
      </c>
      <c r="B45" s="39"/>
      <c r="C45" s="65">
        <f>SUM(C39:C44)</f>
        <v>15</v>
      </c>
      <c r="D45" s="65">
        <f>SUM(D39:D44)</f>
        <v>0</v>
      </c>
      <c r="E45" s="65">
        <f>SUM(E39:E44)</f>
        <v>10</v>
      </c>
      <c r="F45" s="65">
        <f>SUM(F39:F44)</f>
        <v>20</v>
      </c>
      <c r="G45" s="66">
        <f>SUM(G39:G44)</f>
        <v>30</v>
      </c>
      <c r="I45" s="5" t="s">
        <v>489</v>
      </c>
      <c r="J45" s="6" t="s">
        <v>103</v>
      </c>
      <c r="K45" s="7">
        <v>0</v>
      </c>
      <c r="L45" s="7">
        <v>0</v>
      </c>
      <c r="M45" s="7">
        <v>0</v>
      </c>
      <c r="N45" s="7">
        <v>0</v>
      </c>
      <c r="O45" s="8">
        <v>5</v>
      </c>
      <c r="Q45" s="73"/>
      <c r="X45" s="74"/>
      <c r="Z45" s="73"/>
      <c r="AG45" s="74"/>
    </row>
    <row r="46" spans="1:33" ht="15" customHeight="1" thickBot="1" x14ac:dyDescent="0.3">
      <c r="A46" s="73"/>
      <c r="G46" s="74"/>
      <c r="I46" s="310" t="s">
        <v>232</v>
      </c>
      <c r="J46" s="311"/>
      <c r="K46" s="92">
        <f>SUM(K38:K45)</f>
        <v>15</v>
      </c>
      <c r="L46" s="92">
        <f>SUM(L38:L45)</f>
        <v>2</v>
      </c>
      <c r="M46" s="92">
        <f>SUM(M38:M45)</f>
        <v>2</v>
      </c>
      <c r="N46" s="92">
        <f>SUM(N38:N45)</f>
        <v>17</v>
      </c>
      <c r="O46" s="93">
        <f>SUM(O38:O45)</f>
        <v>31</v>
      </c>
      <c r="Q46" s="73"/>
      <c r="X46" s="74"/>
      <c r="Z46" s="73"/>
      <c r="AG46" s="74"/>
    </row>
    <row r="47" spans="1:33" ht="15.75" thickBot="1" x14ac:dyDescent="0.3">
      <c r="A47" s="73"/>
      <c r="G47" s="74"/>
      <c r="I47" s="73"/>
      <c r="O47" s="74"/>
      <c r="Q47" s="73"/>
      <c r="X47" s="74"/>
      <c r="Z47" s="73"/>
      <c r="AG47" s="74"/>
    </row>
    <row r="48" spans="1:33" ht="15" customHeight="1" thickBot="1" x14ac:dyDescent="0.3">
      <c r="A48" s="305" t="s">
        <v>519</v>
      </c>
      <c r="B48" s="306"/>
      <c r="C48" s="306"/>
      <c r="D48" s="306"/>
      <c r="E48" s="306"/>
      <c r="F48" s="306"/>
      <c r="G48" s="307"/>
      <c r="I48" s="305" t="s">
        <v>519</v>
      </c>
      <c r="J48" s="306"/>
      <c r="K48" s="306"/>
      <c r="L48" s="306"/>
      <c r="M48" s="306"/>
      <c r="N48" s="306"/>
      <c r="O48" s="307"/>
      <c r="Q48" s="305" t="s">
        <v>519</v>
      </c>
      <c r="R48" s="306"/>
      <c r="S48" s="306"/>
      <c r="T48" s="306"/>
      <c r="U48" s="306"/>
      <c r="V48" s="306"/>
      <c r="W48" s="306"/>
      <c r="X48" s="307"/>
      <c r="Z48" s="305" t="s">
        <v>519</v>
      </c>
      <c r="AA48" s="306"/>
      <c r="AB48" s="306"/>
      <c r="AC48" s="306"/>
      <c r="AD48" s="306"/>
      <c r="AE48" s="306"/>
      <c r="AF48" s="306"/>
      <c r="AG48" s="307"/>
    </row>
    <row r="49" spans="1:33" x14ac:dyDescent="0.25">
      <c r="A49" s="24" t="s">
        <v>523</v>
      </c>
      <c r="B49" s="25" t="s">
        <v>524</v>
      </c>
      <c r="C49" s="26" t="s">
        <v>1</v>
      </c>
      <c r="D49" s="26" t="s">
        <v>2</v>
      </c>
      <c r="E49" s="26" t="s">
        <v>3</v>
      </c>
      <c r="F49" s="26" t="s">
        <v>4</v>
      </c>
      <c r="G49" s="27" t="s">
        <v>525</v>
      </c>
      <c r="I49" s="24" t="s">
        <v>523</v>
      </c>
      <c r="J49" s="25" t="s">
        <v>524</v>
      </c>
      <c r="K49" s="26" t="s">
        <v>1</v>
      </c>
      <c r="L49" s="26" t="s">
        <v>2</v>
      </c>
      <c r="M49" s="26" t="s">
        <v>3</v>
      </c>
      <c r="N49" s="26" t="s">
        <v>4</v>
      </c>
      <c r="O49" s="27" t="s">
        <v>525</v>
      </c>
      <c r="Q49" s="169"/>
      <c r="R49" s="166" t="s">
        <v>523</v>
      </c>
      <c r="S49" s="167" t="s">
        <v>524</v>
      </c>
      <c r="T49" s="166" t="s">
        <v>1</v>
      </c>
      <c r="U49" s="166" t="s">
        <v>2</v>
      </c>
      <c r="V49" s="166" t="s">
        <v>3</v>
      </c>
      <c r="W49" s="166" t="s">
        <v>4</v>
      </c>
      <c r="X49" s="168" t="s">
        <v>525</v>
      </c>
      <c r="Z49" s="169"/>
      <c r="AA49" s="166" t="s">
        <v>523</v>
      </c>
      <c r="AB49" s="167" t="s">
        <v>524</v>
      </c>
      <c r="AC49" s="166" t="s">
        <v>1</v>
      </c>
      <c r="AD49" s="166" t="s">
        <v>2</v>
      </c>
      <c r="AE49" s="166" t="s">
        <v>3</v>
      </c>
      <c r="AF49" s="166" t="s">
        <v>4</v>
      </c>
      <c r="AG49" s="168" t="s">
        <v>525</v>
      </c>
    </row>
    <row r="50" spans="1:33" x14ac:dyDescent="0.25">
      <c r="A50" s="19" t="s">
        <v>36</v>
      </c>
      <c r="B50" s="20" t="s">
        <v>583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5" t="s">
        <v>490</v>
      </c>
      <c r="J50" s="6" t="s">
        <v>491</v>
      </c>
      <c r="K50" s="7">
        <v>3</v>
      </c>
      <c r="L50" s="7">
        <v>0</v>
      </c>
      <c r="M50" s="7">
        <v>2</v>
      </c>
      <c r="N50" s="7">
        <v>4</v>
      </c>
      <c r="O50" s="8">
        <v>6</v>
      </c>
      <c r="Q50" s="135" t="s">
        <v>531</v>
      </c>
      <c r="R50" s="157" t="s">
        <v>36</v>
      </c>
      <c r="S50" s="20" t="s">
        <v>583</v>
      </c>
      <c r="T50" s="158">
        <v>3</v>
      </c>
      <c r="U50" s="158">
        <v>0</v>
      </c>
      <c r="V50" s="158">
        <v>0</v>
      </c>
      <c r="W50" s="158">
        <v>3</v>
      </c>
      <c r="X50" s="159">
        <v>5</v>
      </c>
      <c r="Z50" s="135" t="s">
        <v>531</v>
      </c>
      <c r="AA50" s="157" t="s">
        <v>36</v>
      </c>
      <c r="AB50" s="20" t="s">
        <v>583</v>
      </c>
      <c r="AC50" s="158">
        <v>3</v>
      </c>
      <c r="AD50" s="158">
        <v>0</v>
      </c>
      <c r="AE50" s="158">
        <v>0</v>
      </c>
      <c r="AF50" s="158">
        <v>3</v>
      </c>
      <c r="AG50" s="159">
        <v>5</v>
      </c>
    </row>
    <row r="51" spans="1:33" x14ac:dyDescent="0.25">
      <c r="A51" s="19" t="s">
        <v>37</v>
      </c>
      <c r="B51" s="20" t="s">
        <v>584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9" t="s">
        <v>492</v>
      </c>
      <c r="J51" s="6" t="s">
        <v>493</v>
      </c>
      <c r="K51" s="7">
        <v>3</v>
      </c>
      <c r="L51" s="7">
        <v>0</v>
      </c>
      <c r="M51" s="7">
        <v>2</v>
      </c>
      <c r="N51" s="7">
        <v>4</v>
      </c>
      <c r="O51" s="8">
        <v>6</v>
      </c>
      <c r="Q51" s="135" t="s">
        <v>531</v>
      </c>
      <c r="R51" s="20" t="s">
        <v>37</v>
      </c>
      <c r="S51" s="20" t="s">
        <v>584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5" t="s">
        <v>531</v>
      </c>
      <c r="AA51" s="20" t="s">
        <v>37</v>
      </c>
      <c r="AB51" s="20" t="s">
        <v>584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25">
      <c r="A52" s="19" t="s">
        <v>38</v>
      </c>
      <c r="B52" s="20" t="s">
        <v>585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5" t="s">
        <v>494</v>
      </c>
      <c r="J52" s="6" t="s">
        <v>495</v>
      </c>
      <c r="K52" s="7">
        <v>2</v>
      </c>
      <c r="L52" s="7">
        <v>0</v>
      </c>
      <c r="M52" s="7">
        <v>2</v>
      </c>
      <c r="N52" s="7">
        <v>3</v>
      </c>
      <c r="O52" s="8">
        <v>5</v>
      </c>
      <c r="Q52" s="135" t="s">
        <v>531</v>
      </c>
      <c r="R52" s="19" t="s">
        <v>38</v>
      </c>
      <c r="S52" s="20" t="s">
        <v>585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5" t="s">
        <v>531</v>
      </c>
      <c r="AA52" s="19" t="s">
        <v>38</v>
      </c>
      <c r="AB52" s="20" t="s">
        <v>585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25">
      <c r="A53" s="19" t="s">
        <v>27</v>
      </c>
      <c r="B53" s="20" t="s">
        <v>586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9" t="s">
        <v>496</v>
      </c>
      <c r="J53" s="6" t="s">
        <v>497</v>
      </c>
      <c r="K53" s="7">
        <v>3</v>
      </c>
      <c r="L53" s="7">
        <v>0</v>
      </c>
      <c r="M53" s="7">
        <v>0</v>
      </c>
      <c r="N53" s="7">
        <v>3</v>
      </c>
      <c r="O53" s="8">
        <v>5</v>
      </c>
      <c r="Q53" s="135" t="s">
        <v>531</v>
      </c>
      <c r="R53" s="20" t="s">
        <v>27</v>
      </c>
      <c r="S53" s="20" t="s">
        <v>586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5" t="s">
        <v>531</v>
      </c>
      <c r="AA53" s="20" t="s">
        <v>27</v>
      </c>
      <c r="AB53" s="20" t="s">
        <v>586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" customHeight="1" thickBot="1" x14ac:dyDescent="0.3">
      <c r="A54" s="19" t="s">
        <v>27</v>
      </c>
      <c r="B54" s="20" t="s">
        <v>587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5" t="s">
        <v>39</v>
      </c>
      <c r="J54" s="6" t="s">
        <v>121</v>
      </c>
      <c r="K54" s="7">
        <v>3</v>
      </c>
      <c r="L54" s="7">
        <v>0</v>
      </c>
      <c r="M54" s="7">
        <v>0</v>
      </c>
      <c r="N54" s="7">
        <v>3</v>
      </c>
      <c r="O54" s="8">
        <v>5</v>
      </c>
      <c r="Q54" s="135" t="s">
        <v>531</v>
      </c>
      <c r="R54" s="58" t="s">
        <v>27</v>
      </c>
      <c r="S54" s="20" t="s">
        <v>587</v>
      </c>
      <c r="T54" s="59">
        <v>2</v>
      </c>
      <c r="U54" s="59">
        <v>0</v>
      </c>
      <c r="V54" s="59">
        <v>2</v>
      </c>
      <c r="W54" s="59">
        <v>3</v>
      </c>
      <c r="X54" s="60">
        <v>5</v>
      </c>
      <c r="Z54" s="135" t="s">
        <v>531</v>
      </c>
      <c r="AA54" s="58" t="s">
        <v>27</v>
      </c>
      <c r="AB54" s="20" t="s">
        <v>587</v>
      </c>
      <c r="AC54" s="59">
        <v>2</v>
      </c>
      <c r="AD54" s="59">
        <v>0</v>
      </c>
      <c r="AE54" s="59">
        <v>2</v>
      </c>
      <c r="AF54" s="59">
        <v>3</v>
      </c>
      <c r="AG54" s="60">
        <v>5</v>
      </c>
    </row>
    <row r="55" spans="1:33" ht="15.75" thickBot="1" x14ac:dyDescent="0.3">
      <c r="A55" s="57" t="s">
        <v>39</v>
      </c>
      <c r="B55" s="58" t="s">
        <v>121</v>
      </c>
      <c r="C55" s="59">
        <v>3</v>
      </c>
      <c r="D55" s="59">
        <v>0</v>
      </c>
      <c r="E55" s="59">
        <v>0</v>
      </c>
      <c r="F55" s="59">
        <v>3</v>
      </c>
      <c r="G55" s="60">
        <v>5</v>
      </c>
      <c r="I55" s="310" t="s">
        <v>232</v>
      </c>
      <c r="J55" s="311"/>
      <c r="K55" s="92">
        <f>SUM(K47:K54)</f>
        <v>14</v>
      </c>
      <c r="L55" s="92">
        <f>SUM(L47:L54)</f>
        <v>0</v>
      </c>
      <c r="M55" s="92">
        <f>SUM(M47:M54)</f>
        <v>6</v>
      </c>
      <c r="N55" s="92">
        <f>SUM(N47:N54)</f>
        <v>17</v>
      </c>
      <c r="O55" s="93">
        <f>SUM(O47:O54)</f>
        <v>27</v>
      </c>
      <c r="Q55" s="160"/>
      <c r="R55" s="161"/>
      <c r="S55" s="162" t="s">
        <v>530</v>
      </c>
      <c r="T55" s="163">
        <f>SUM(T50:T54)</f>
        <v>13</v>
      </c>
      <c r="U55" s="164">
        <f>SUM(U50:U54)</f>
        <v>0</v>
      </c>
      <c r="V55" s="164">
        <f>SUM(V50:V54)</f>
        <v>6</v>
      </c>
      <c r="W55" s="164">
        <f>SUM(W50:W54)</f>
        <v>16</v>
      </c>
      <c r="X55" s="165">
        <f>SUM(X50:X54)</f>
        <v>26</v>
      </c>
      <c r="Z55" s="160"/>
      <c r="AA55" s="161"/>
      <c r="AB55" s="162" t="s">
        <v>530</v>
      </c>
      <c r="AC55" s="163">
        <f>SUM(AC50:AC54)</f>
        <v>13</v>
      </c>
      <c r="AD55" s="164">
        <f>SUM(AD50:AD54)</f>
        <v>0</v>
      </c>
      <c r="AE55" s="164">
        <f>SUM(AE50:AE54)</f>
        <v>6</v>
      </c>
      <c r="AF55" s="164">
        <f>SUM(AF50:AF54)</f>
        <v>16</v>
      </c>
      <c r="AG55" s="165">
        <f>SUM(AG50:AG54)</f>
        <v>26</v>
      </c>
    </row>
    <row r="56" spans="1:33" ht="15" customHeight="1" thickBot="1" x14ac:dyDescent="0.3">
      <c r="A56" s="38" t="s">
        <v>232</v>
      </c>
      <c r="B56" s="39"/>
      <c r="C56" s="65">
        <f>SUM(C50:C55)</f>
        <v>16</v>
      </c>
      <c r="D56" s="65">
        <f>SUM(D50:D55)</f>
        <v>0</v>
      </c>
      <c r="E56" s="65">
        <f>SUM(E50:E55)</f>
        <v>6</v>
      </c>
      <c r="F56" s="65">
        <f>SUM(F50:F55)</f>
        <v>19</v>
      </c>
      <c r="G56" s="66">
        <f>SUM(G50:G55)</f>
        <v>31</v>
      </c>
      <c r="I56" s="73"/>
      <c r="O56" s="74"/>
      <c r="Q56" s="73"/>
      <c r="X56" s="74"/>
      <c r="Z56" s="73"/>
      <c r="AG56" s="74"/>
    </row>
    <row r="57" spans="1:33" ht="15.75" thickBot="1" x14ac:dyDescent="0.3">
      <c r="A57" s="73"/>
      <c r="G57" s="74"/>
      <c r="I57" s="73"/>
      <c r="O57" s="74"/>
      <c r="Q57" s="73"/>
      <c r="X57" s="74"/>
      <c r="Z57" s="73"/>
      <c r="AG57" s="74"/>
    </row>
    <row r="58" spans="1:33" ht="15" customHeight="1" thickBot="1" x14ac:dyDescent="0.3">
      <c r="A58" s="305" t="s">
        <v>520</v>
      </c>
      <c r="B58" s="306"/>
      <c r="C58" s="306"/>
      <c r="D58" s="306"/>
      <c r="E58" s="306"/>
      <c r="F58" s="306"/>
      <c r="G58" s="307"/>
      <c r="I58" s="305" t="s">
        <v>520</v>
      </c>
      <c r="J58" s="306"/>
      <c r="K58" s="306"/>
      <c r="L58" s="306"/>
      <c r="M58" s="306"/>
      <c r="N58" s="306"/>
      <c r="O58" s="307"/>
      <c r="Q58" s="305" t="s">
        <v>520</v>
      </c>
      <c r="R58" s="306"/>
      <c r="S58" s="306"/>
      <c r="T58" s="306"/>
      <c r="U58" s="306"/>
      <c r="V58" s="306"/>
      <c r="W58" s="306"/>
      <c r="X58" s="307"/>
      <c r="Z58" s="305" t="s">
        <v>520</v>
      </c>
      <c r="AA58" s="306"/>
      <c r="AB58" s="306"/>
      <c r="AC58" s="306"/>
      <c r="AD58" s="306"/>
      <c r="AE58" s="306"/>
      <c r="AF58" s="306"/>
      <c r="AG58" s="307"/>
    </row>
    <row r="59" spans="1:33" x14ac:dyDescent="0.25">
      <c r="A59" s="24" t="s">
        <v>523</v>
      </c>
      <c r="B59" s="25" t="s">
        <v>524</v>
      </c>
      <c r="C59" s="26" t="s">
        <v>1</v>
      </c>
      <c r="D59" s="26" t="s">
        <v>2</v>
      </c>
      <c r="E59" s="26" t="s">
        <v>3</v>
      </c>
      <c r="F59" s="26" t="s">
        <v>4</v>
      </c>
      <c r="G59" s="27" t="s">
        <v>525</v>
      </c>
      <c r="I59" s="24" t="s">
        <v>523</v>
      </c>
      <c r="J59" s="25" t="s">
        <v>524</v>
      </c>
      <c r="K59" s="26" t="s">
        <v>1</v>
      </c>
      <c r="L59" s="26" t="s">
        <v>2</v>
      </c>
      <c r="M59" s="26" t="s">
        <v>3</v>
      </c>
      <c r="N59" s="26" t="s">
        <v>4</v>
      </c>
      <c r="O59" s="27" t="s">
        <v>525</v>
      </c>
      <c r="Q59" s="156"/>
      <c r="R59" s="166" t="s">
        <v>523</v>
      </c>
      <c r="S59" s="167" t="s">
        <v>524</v>
      </c>
      <c r="T59" s="166" t="s">
        <v>1</v>
      </c>
      <c r="U59" s="166" t="s">
        <v>2</v>
      </c>
      <c r="V59" s="166" t="s">
        <v>3</v>
      </c>
      <c r="W59" s="166" t="s">
        <v>4</v>
      </c>
      <c r="X59" s="168" t="s">
        <v>525</v>
      </c>
      <c r="Z59" s="156"/>
      <c r="AA59" s="166" t="s">
        <v>523</v>
      </c>
      <c r="AB59" s="167" t="s">
        <v>524</v>
      </c>
      <c r="AC59" s="166" t="s">
        <v>1</v>
      </c>
      <c r="AD59" s="166" t="s">
        <v>2</v>
      </c>
      <c r="AE59" s="166" t="s">
        <v>3</v>
      </c>
      <c r="AF59" s="166" t="s">
        <v>4</v>
      </c>
      <c r="AG59" s="168" t="s">
        <v>525</v>
      </c>
    </row>
    <row r="60" spans="1:33" x14ac:dyDescent="0.25">
      <c r="A60" s="19" t="s">
        <v>40</v>
      </c>
      <c r="B60" s="20" t="s">
        <v>588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5" t="s">
        <v>498</v>
      </c>
      <c r="J60" s="6" t="s">
        <v>499</v>
      </c>
      <c r="K60" s="7">
        <v>3</v>
      </c>
      <c r="L60" s="7">
        <v>0</v>
      </c>
      <c r="M60" s="7">
        <v>2</v>
      </c>
      <c r="N60" s="7">
        <v>4</v>
      </c>
      <c r="O60" s="8">
        <v>6</v>
      </c>
      <c r="Q60" s="129" t="s">
        <v>531</v>
      </c>
      <c r="R60" s="20" t="s">
        <v>40</v>
      </c>
      <c r="S60" s="20" t="s">
        <v>588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29" t="s">
        <v>531</v>
      </c>
      <c r="AA60" s="20" t="s">
        <v>40</v>
      </c>
      <c r="AB60" s="20" t="s">
        <v>588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25">
      <c r="A61" s="19" t="s">
        <v>41</v>
      </c>
      <c r="B61" s="20" t="s">
        <v>589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9" t="s">
        <v>500</v>
      </c>
      <c r="J61" s="6" t="s">
        <v>501</v>
      </c>
      <c r="K61" s="7">
        <v>3</v>
      </c>
      <c r="L61" s="7">
        <v>0</v>
      </c>
      <c r="M61" s="7">
        <v>0</v>
      </c>
      <c r="N61" s="7">
        <v>3</v>
      </c>
      <c r="O61" s="8">
        <v>5</v>
      </c>
      <c r="Q61" s="129" t="s">
        <v>531</v>
      </c>
      <c r="R61" s="20" t="s">
        <v>41</v>
      </c>
      <c r="S61" s="20" t="s">
        <v>589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29" t="s">
        <v>531</v>
      </c>
      <c r="AA61" s="20" t="s">
        <v>41</v>
      </c>
      <c r="AB61" s="20" t="s">
        <v>589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ht="25.5" x14ac:dyDescent="0.25">
      <c r="A62" s="19" t="s">
        <v>42</v>
      </c>
      <c r="B62" s="20" t="s">
        <v>590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5" t="s">
        <v>502</v>
      </c>
      <c r="J62" s="6" t="s">
        <v>98</v>
      </c>
      <c r="K62" s="7">
        <v>3</v>
      </c>
      <c r="L62" s="7">
        <v>0</v>
      </c>
      <c r="M62" s="7">
        <v>0</v>
      </c>
      <c r="N62" s="7">
        <v>3</v>
      </c>
      <c r="O62" s="8">
        <v>5</v>
      </c>
      <c r="Q62" s="129" t="s">
        <v>531</v>
      </c>
      <c r="R62" s="20" t="s">
        <v>42</v>
      </c>
      <c r="S62" s="20" t="s">
        <v>590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29" t="s">
        <v>531</v>
      </c>
      <c r="AA62" s="20" t="s">
        <v>42</v>
      </c>
      <c r="AB62" s="20" t="s">
        <v>590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25">
      <c r="A63" s="19" t="s">
        <v>27</v>
      </c>
      <c r="B63" s="20" t="s">
        <v>591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9" t="s">
        <v>502</v>
      </c>
      <c r="J63" s="6" t="s">
        <v>275</v>
      </c>
      <c r="K63" s="7">
        <v>3</v>
      </c>
      <c r="L63" s="7">
        <v>0</v>
      </c>
      <c r="M63" s="7">
        <v>0</v>
      </c>
      <c r="N63" s="7">
        <v>3</v>
      </c>
      <c r="O63" s="8">
        <v>5</v>
      </c>
      <c r="Q63" s="129" t="s">
        <v>531</v>
      </c>
      <c r="R63" s="20" t="s">
        <v>27</v>
      </c>
      <c r="S63" s="20" t="s">
        <v>591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29" t="s">
        <v>531</v>
      </c>
      <c r="AA63" s="20" t="s">
        <v>27</v>
      </c>
      <c r="AB63" s="20" t="s">
        <v>591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" customHeight="1" thickBot="1" x14ac:dyDescent="0.3">
      <c r="A64" s="19" t="s">
        <v>27</v>
      </c>
      <c r="B64" s="20" t="s">
        <v>592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5" t="s">
        <v>39</v>
      </c>
      <c r="J64" s="6" t="s">
        <v>136</v>
      </c>
      <c r="K64" s="7">
        <v>3</v>
      </c>
      <c r="L64" s="7">
        <v>0</v>
      </c>
      <c r="M64" s="7">
        <v>0</v>
      </c>
      <c r="N64" s="7">
        <v>3</v>
      </c>
      <c r="O64" s="8">
        <v>5</v>
      </c>
      <c r="Q64" s="140" t="s">
        <v>531</v>
      </c>
      <c r="R64" s="58" t="s">
        <v>27</v>
      </c>
      <c r="S64" s="20" t="s">
        <v>592</v>
      </c>
      <c r="T64" s="59">
        <v>2</v>
      </c>
      <c r="U64" s="59">
        <v>0</v>
      </c>
      <c r="V64" s="59">
        <v>2</v>
      </c>
      <c r="W64" s="59">
        <v>3</v>
      </c>
      <c r="X64" s="60">
        <v>5</v>
      </c>
      <c r="Z64" s="140" t="s">
        <v>531</v>
      </c>
      <c r="AA64" s="58" t="s">
        <v>27</v>
      </c>
      <c r="AB64" s="20" t="s">
        <v>592</v>
      </c>
      <c r="AC64" s="59">
        <v>2</v>
      </c>
      <c r="AD64" s="59">
        <v>0</v>
      </c>
      <c r="AE64" s="59">
        <v>2</v>
      </c>
      <c r="AF64" s="59">
        <v>3</v>
      </c>
      <c r="AG64" s="60">
        <v>5</v>
      </c>
    </row>
    <row r="65" spans="1:33" ht="15.75" thickBot="1" x14ac:dyDescent="0.3">
      <c r="A65" s="57" t="s">
        <v>39</v>
      </c>
      <c r="B65" s="58" t="s">
        <v>136</v>
      </c>
      <c r="C65" s="59">
        <v>3</v>
      </c>
      <c r="D65" s="59">
        <v>0</v>
      </c>
      <c r="E65" s="59">
        <v>0</v>
      </c>
      <c r="F65" s="59">
        <v>3</v>
      </c>
      <c r="G65" s="60">
        <v>5</v>
      </c>
      <c r="I65" s="5" t="s">
        <v>503</v>
      </c>
      <c r="J65" s="6" t="s">
        <v>120</v>
      </c>
      <c r="K65" s="7">
        <v>0</v>
      </c>
      <c r="L65" s="7">
        <v>0</v>
      </c>
      <c r="M65" s="7">
        <v>0</v>
      </c>
      <c r="N65" s="7">
        <v>0</v>
      </c>
      <c r="O65" s="8">
        <v>5</v>
      </c>
      <c r="Q65" s="160"/>
      <c r="R65" s="161"/>
      <c r="S65" s="162" t="s">
        <v>530</v>
      </c>
      <c r="T65" s="163">
        <f>SUM(T60:T64)</f>
        <v>11</v>
      </c>
      <c r="U65" s="164">
        <f>SUM(U60:U64)</f>
        <v>2</v>
      </c>
      <c r="V65" s="164">
        <f>SUM(V60:V64)</f>
        <v>4</v>
      </c>
      <c r="W65" s="164">
        <f>SUM(W60:W64)</f>
        <v>14</v>
      </c>
      <c r="X65" s="165">
        <f>SUM(X60:X64)</f>
        <v>24</v>
      </c>
      <c r="Z65" s="160"/>
      <c r="AA65" s="161"/>
      <c r="AB65" s="162" t="s">
        <v>530</v>
      </c>
      <c r="AC65" s="163">
        <f>SUM(AC60:AC64)</f>
        <v>11</v>
      </c>
      <c r="AD65" s="164">
        <f>SUM(AD60:AD64)</f>
        <v>2</v>
      </c>
      <c r="AE65" s="164">
        <f>SUM(AE60:AE64)</f>
        <v>4</v>
      </c>
      <c r="AF65" s="164">
        <f>SUM(AF60:AF64)</f>
        <v>14</v>
      </c>
      <c r="AG65" s="165">
        <f>SUM(AG60:AG64)</f>
        <v>24</v>
      </c>
    </row>
    <row r="66" spans="1:33" ht="15" customHeight="1" thickBot="1" x14ac:dyDescent="0.3">
      <c r="A66" s="38" t="s">
        <v>232</v>
      </c>
      <c r="B66" s="39"/>
      <c r="C66" s="65">
        <f>SUM(C60:C65)</f>
        <v>14</v>
      </c>
      <c r="D66" s="65">
        <f>SUM(D60:D65)</f>
        <v>4</v>
      </c>
      <c r="E66" s="65">
        <f>SUM(E60:E65)</f>
        <v>4</v>
      </c>
      <c r="F66" s="65">
        <f>SUM(F60:F65)</f>
        <v>18</v>
      </c>
      <c r="G66" s="66">
        <f>SUM(G60:G65)</f>
        <v>29</v>
      </c>
      <c r="I66" s="310" t="s">
        <v>232</v>
      </c>
      <c r="J66" s="311"/>
      <c r="K66" s="92">
        <f>SUM(K58:K65)</f>
        <v>15</v>
      </c>
      <c r="L66" s="92">
        <f>SUM(L58:L65)</f>
        <v>0</v>
      </c>
      <c r="M66" s="92">
        <f>SUM(M58:M65)</f>
        <v>2</v>
      </c>
      <c r="N66" s="92">
        <f>SUM(N58:N65)</f>
        <v>16</v>
      </c>
      <c r="O66" s="93">
        <f>SUM(O58:O65)</f>
        <v>31</v>
      </c>
      <c r="Q66" s="73"/>
      <c r="X66" s="74"/>
      <c r="Z66" s="73"/>
      <c r="AG66" s="74"/>
    </row>
    <row r="67" spans="1:33" ht="15.75" thickBot="1" x14ac:dyDescent="0.3">
      <c r="A67" s="73"/>
      <c r="G67" s="74"/>
      <c r="I67" s="73"/>
      <c r="O67" s="74"/>
      <c r="Q67" s="73"/>
      <c r="X67" s="74"/>
      <c r="Z67" s="73"/>
      <c r="AG67" s="74"/>
    </row>
    <row r="68" spans="1:33" ht="15" customHeight="1" thickBot="1" x14ac:dyDescent="0.3">
      <c r="A68" s="305" t="s">
        <v>521</v>
      </c>
      <c r="B68" s="306"/>
      <c r="C68" s="306"/>
      <c r="D68" s="306"/>
      <c r="E68" s="306"/>
      <c r="F68" s="306"/>
      <c r="G68" s="307"/>
      <c r="I68" s="305" t="s">
        <v>521</v>
      </c>
      <c r="J68" s="306"/>
      <c r="K68" s="306"/>
      <c r="L68" s="306"/>
      <c r="M68" s="306"/>
      <c r="N68" s="306"/>
      <c r="O68" s="307"/>
      <c r="Q68" s="305" t="s">
        <v>521</v>
      </c>
      <c r="R68" s="306"/>
      <c r="S68" s="306"/>
      <c r="T68" s="306"/>
      <c r="U68" s="306"/>
      <c r="V68" s="306"/>
      <c r="W68" s="306"/>
      <c r="X68" s="307"/>
      <c r="Z68" s="305" t="s">
        <v>521</v>
      </c>
      <c r="AA68" s="306"/>
      <c r="AB68" s="306"/>
      <c r="AC68" s="306"/>
      <c r="AD68" s="306"/>
      <c r="AE68" s="306"/>
      <c r="AF68" s="306"/>
      <c r="AG68" s="307"/>
    </row>
    <row r="69" spans="1:33" x14ac:dyDescent="0.25">
      <c r="A69" s="32" t="s">
        <v>523</v>
      </c>
      <c r="B69" s="33" t="s">
        <v>524</v>
      </c>
      <c r="C69" s="34" t="s">
        <v>1</v>
      </c>
      <c r="D69" s="34" t="s">
        <v>2</v>
      </c>
      <c r="E69" s="34" t="s">
        <v>3</v>
      </c>
      <c r="F69" s="34" t="s">
        <v>4</v>
      </c>
      <c r="G69" s="35" t="s">
        <v>525</v>
      </c>
      <c r="I69" s="32" t="s">
        <v>523</v>
      </c>
      <c r="J69" s="33" t="s">
        <v>524</v>
      </c>
      <c r="K69" s="34" t="s">
        <v>1</v>
      </c>
      <c r="L69" s="34" t="s">
        <v>2</v>
      </c>
      <c r="M69" s="34" t="s">
        <v>3</v>
      </c>
      <c r="N69" s="34" t="s">
        <v>4</v>
      </c>
      <c r="O69" s="35" t="s">
        <v>525</v>
      </c>
      <c r="Q69" s="170"/>
      <c r="R69" s="171" t="s">
        <v>523</v>
      </c>
      <c r="S69" s="172" t="s">
        <v>524</v>
      </c>
      <c r="T69" s="171" t="s">
        <v>1</v>
      </c>
      <c r="U69" s="171" t="s">
        <v>2</v>
      </c>
      <c r="V69" s="171" t="s">
        <v>3</v>
      </c>
      <c r="W69" s="171" t="s">
        <v>4</v>
      </c>
      <c r="X69" s="173" t="s">
        <v>525</v>
      </c>
      <c r="Z69" s="170"/>
      <c r="AA69" s="171" t="s">
        <v>523</v>
      </c>
      <c r="AB69" s="172" t="s">
        <v>524</v>
      </c>
      <c r="AC69" s="171" t="s">
        <v>1</v>
      </c>
      <c r="AD69" s="171" t="s">
        <v>2</v>
      </c>
      <c r="AE69" s="171" t="s">
        <v>3</v>
      </c>
      <c r="AF69" s="171" t="s">
        <v>4</v>
      </c>
      <c r="AG69" s="173" t="s">
        <v>525</v>
      </c>
    </row>
    <row r="70" spans="1:33" x14ac:dyDescent="0.25">
      <c r="A70" s="19" t="s">
        <v>44</v>
      </c>
      <c r="B70" s="20" t="s">
        <v>593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5" t="s">
        <v>504</v>
      </c>
      <c r="J70" s="6" t="s">
        <v>125</v>
      </c>
      <c r="K70" s="7">
        <v>2</v>
      </c>
      <c r="L70" s="7">
        <v>0</v>
      </c>
      <c r="M70" s="7">
        <v>0</v>
      </c>
      <c r="N70" s="7">
        <v>2</v>
      </c>
      <c r="O70" s="8">
        <v>8</v>
      </c>
      <c r="Q70" s="129" t="s">
        <v>531</v>
      </c>
      <c r="R70" s="19" t="s">
        <v>44</v>
      </c>
      <c r="S70" s="20" t="s">
        <v>593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29" t="s">
        <v>531</v>
      </c>
      <c r="AA70" s="19" t="s">
        <v>44</v>
      </c>
      <c r="AB70" s="20" t="s">
        <v>593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25">
      <c r="A71" s="282" t="s">
        <v>45</v>
      </c>
      <c r="B71" s="281" t="s">
        <v>594</v>
      </c>
      <c r="C71" s="36">
        <v>3</v>
      </c>
      <c r="D71" s="36">
        <v>0</v>
      </c>
      <c r="E71" s="36">
        <v>0</v>
      </c>
      <c r="F71" s="36">
        <v>3</v>
      </c>
      <c r="G71" s="75">
        <v>7</v>
      </c>
      <c r="I71" s="9" t="s">
        <v>505</v>
      </c>
      <c r="J71" s="6" t="s">
        <v>231</v>
      </c>
      <c r="K71" s="7">
        <v>3</v>
      </c>
      <c r="L71" s="7">
        <v>0</v>
      </c>
      <c r="M71" s="7">
        <v>0</v>
      </c>
      <c r="N71" s="7">
        <v>3</v>
      </c>
      <c r="O71" s="8">
        <v>5</v>
      </c>
      <c r="Q71" s="129" t="s">
        <v>531</v>
      </c>
      <c r="R71" s="19" t="s">
        <v>45</v>
      </c>
      <c r="S71" s="281" t="s">
        <v>594</v>
      </c>
      <c r="T71" s="21">
        <v>3</v>
      </c>
      <c r="U71" s="21">
        <v>0</v>
      </c>
      <c r="V71" s="21">
        <v>0</v>
      </c>
      <c r="W71" s="21">
        <v>3</v>
      </c>
      <c r="X71" s="76">
        <v>7</v>
      </c>
      <c r="Z71" s="129" t="s">
        <v>531</v>
      </c>
      <c r="AA71" s="19" t="s">
        <v>45</v>
      </c>
      <c r="AB71" s="281" t="s">
        <v>594</v>
      </c>
      <c r="AC71" s="21">
        <v>3</v>
      </c>
      <c r="AD71" s="21">
        <v>0</v>
      </c>
      <c r="AE71" s="21">
        <v>0</v>
      </c>
      <c r="AF71" s="21">
        <v>3</v>
      </c>
      <c r="AG71" s="76">
        <v>7</v>
      </c>
    </row>
    <row r="72" spans="1:33" x14ac:dyDescent="0.25">
      <c r="A72" s="19" t="s">
        <v>46</v>
      </c>
      <c r="B72" s="20" t="s">
        <v>595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5" t="s">
        <v>505</v>
      </c>
      <c r="J72" s="6" t="s">
        <v>126</v>
      </c>
      <c r="K72" s="7">
        <v>3</v>
      </c>
      <c r="L72" s="7">
        <v>0</v>
      </c>
      <c r="M72" s="7">
        <v>0</v>
      </c>
      <c r="N72" s="7">
        <v>3</v>
      </c>
      <c r="O72" s="8">
        <v>5</v>
      </c>
      <c r="Q72" s="129" t="s">
        <v>531</v>
      </c>
      <c r="R72" s="19" t="s">
        <v>46</v>
      </c>
      <c r="S72" s="20" t="s">
        <v>595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29" t="s">
        <v>531</v>
      </c>
      <c r="AA72" s="19" t="s">
        <v>46</v>
      </c>
      <c r="AB72" s="20" t="s">
        <v>595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ht="15" customHeight="1" x14ac:dyDescent="0.25">
      <c r="A73" s="19" t="s">
        <v>27</v>
      </c>
      <c r="B73" s="20" t="s">
        <v>596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9" t="s">
        <v>39</v>
      </c>
      <c r="J73" s="6" t="s">
        <v>111</v>
      </c>
      <c r="K73" s="7">
        <v>3</v>
      </c>
      <c r="L73" s="7">
        <v>0</v>
      </c>
      <c r="M73" s="7">
        <v>0</v>
      </c>
      <c r="N73" s="7">
        <v>3</v>
      </c>
      <c r="O73" s="8">
        <v>5</v>
      </c>
      <c r="Q73" s="129" t="s">
        <v>531</v>
      </c>
      <c r="R73" s="19" t="s">
        <v>27</v>
      </c>
      <c r="S73" s="20" t="s">
        <v>596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29" t="s">
        <v>531</v>
      </c>
      <c r="AA73" s="19" t="s">
        <v>27</v>
      </c>
      <c r="AB73" s="20" t="s">
        <v>596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.75" thickBot="1" x14ac:dyDescent="0.3">
      <c r="A74" s="57" t="s">
        <v>47</v>
      </c>
      <c r="B74" s="58" t="s">
        <v>597</v>
      </c>
      <c r="C74" s="59">
        <v>3</v>
      </c>
      <c r="D74" s="59">
        <v>0</v>
      </c>
      <c r="E74" s="59">
        <v>0</v>
      </c>
      <c r="F74" s="59">
        <v>3</v>
      </c>
      <c r="G74" s="60">
        <v>5</v>
      </c>
      <c r="I74" s="5" t="s">
        <v>129</v>
      </c>
      <c r="J74" s="6" t="s">
        <v>130</v>
      </c>
      <c r="K74" s="7">
        <v>2</v>
      </c>
      <c r="L74" s="7">
        <v>0</v>
      </c>
      <c r="M74" s="7">
        <v>0</v>
      </c>
      <c r="N74" s="7">
        <v>2</v>
      </c>
      <c r="O74" s="8">
        <v>2</v>
      </c>
      <c r="Q74" s="129" t="s">
        <v>531</v>
      </c>
      <c r="R74" s="19" t="s">
        <v>47</v>
      </c>
      <c r="S74" s="58" t="s">
        <v>597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29" t="s">
        <v>531</v>
      </c>
      <c r="AA74" s="19" t="s">
        <v>47</v>
      </c>
      <c r="AB74" s="58" t="s">
        <v>597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" customHeight="1" thickBot="1" x14ac:dyDescent="0.3">
      <c r="A75" s="38" t="s">
        <v>232</v>
      </c>
      <c r="B75" s="39"/>
      <c r="C75" s="65">
        <f>SUM(C70:C74)</f>
        <v>8</v>
      </c>
      <c r="D75" s="65">
        <f>SUM(D70:D74)</f>
        <v>10</v>
      </c>
      <c r="E75" s="65">
        <f>SUM(E70:E74)</f>
        <v>2</v>
      </c>
      <c r="F75" s="65">
        <f>SUM(F70:F74)</f>
        <v>14</v>
      </c>
      <c r="G75" s="66">
        <f>SUM(G70:G74)</f>
        <v>34</v>
      </c>
      <c r="I75" s="5" t="s">
        <v>39</v>
      </c>
      <c r="J75" s="6" t="s">
        <v>236</v>
      </c>
      <c r="K75" s="7">
        <v>3</v>
      </c>
      <c r="L75" s="7">
        <v>0</v>
      </c>
      <c r="M75" s="7">
        <v>0</v>
      </c>
      <c r="N75" s="7">
        <v>3</v>
      </c>
      <c r="O75" s="8">
        <v>5</v>
      </c>
      <c r="Q75" s="174"/>
      <c r="R75" s="175"/>
      <c r="S75" s="176" t="s">
        <v>530</v>
      </c>
      <c r="T75" s="175">
        <f>SUM(T70:T74)</f>
        <v>8</v>
      </c>
      <c r="U75" s="175">
        <f>SUM(U70:U74)</f>
        <v>10</v>
      </c>
      <c r="V75" s="175">
        <f>SUM(V70:V74)</f>
        <v>2</v>
      </c>
      <c r="W75" s="175">
        <f>SUM(W70:W74)</f>
        <v>14</v>
      </c>
      <c r="X75" s="177">
        <f>SUM(X70:X74)</f>
        <v>34</v>
      </c>
      <c r="Z75" s="174"/>
      <c r="AA75" s="175"/>
      <c r="AB75" s="176" t="s">
        <v>530</v>
      </c>
      <c r="AC75" s="175">
        <f>SUM(AC70:AC74)</f>
        <v>8</v>
      </c>
      <c r="AD75" s="175">
        <f>SUM(AD70:AD74)</f>
        <v>10</v>
      </c>
      <c r="AE75" s="175">
        <f>SUM(AE70:AE74)</f>
        <v>2</v>
      </c>
      <c r="AF75" s="175">
        <f>SUM(AF70:AF74)</f>
        <v>14</v>
      </c>
      <c r="AG75" s="177">
        <f>SUM(AG70:AG74)</f>
        <v>34</v>
      </c>
    </row>
    <row r="76" spans="1:33" ht="15.75" thickBot="1" x14ac:dyDescent="0.3">
      <c r="A76" s="73"/>
      <c r="G76" s="74"/>
      <c r="I76" s="310" t="s">
        <v>232</v>
      </c>
      <c r="J76" s="311"/>
      <c r="K76" s="92">
        <f>SUM(K68:K75)</f>
        <v>16</v>
      </c>
      <c r="L76" s="92">
        <f>SUM(L68:L75)</f>
        <v>0</v>
      </c>
      <c r="M76" s="92">
        <f>SUM(M68:M75)</f>
        <v>0</v>
      </c>
      <c r="N76" s="92">
        <f>SUM(N68:N75)</f>
        <v>16</v>
      </c>
      <c r="O76" s="93">
        <f>SUM(O68:O75)</f>
        <v>30</v>
      </c>
      <c r="Q76" s="73"/>
      <c r="X76" s="74"/>
      <c r="Z76" s="73"/>
      <c r="AG76" s="74"/>
    </row>
    <row r="77" spans="1:33" ht="15.75" thickBot="1" x14ac:dyDescent="0.3">
      <c r="A77" s="73"/>
      <c r="G77" s="74"/>
      <c r="I77" s="73"/>
      <c r="O77" s="74"/>
      <c r="Q77" s="73"/>
      <c r="X77" s="74"/>
      <c r="Z77" s="73"/>
      <c r="AG77" s="74"/>
    </row>
    <row r="78" spans="1:33" ht="15" customHeight="1" thickBot="1" x14ac:dyDescent="0.3">
      <c r="A78" s="305" t="s">
        <v>522</v>
      </c>
      <c r="B78" s="306"/>
      <c r="C78" s="306"/>
      <c r="D78" s="306"/>
      <c r="E78" s="306"/>
      <c r="F78" s="306"/>
      <c r="G78" s="307"/>
      <c r="I78" s="305" t="s">
        <v>522</v>
      </c>
      <c r="J78" s="306"/>
      <c r="K78" s="306"/>
      <c r="L78" s="306"/>
      <c r="M78" s="306"/>
      <c r="N78" s="306"/>
      <c r="O78" s="307"/>
      <c r="Q78" s="305" t="s">
        <v>522</v>
      </c>
      <c r="R78" s="306"/>
      <c r="S78" s="306"/>
      <c r="T78" s="306"/>
      <c r="U78" s="306"/>
      <c r="V78" s="306"/>
      <c r="W78" s="306"/>
      <c r="X78" s="307"/>
      <c r="Z78" s="305" t="s">
        <v>522</v>
      </c>
      <c r="AA78" s="306"/>
      <c r="AB78" s="306"/>
      <c r="AC78" s="306"/>
      <c r="AD78" s="306"/>
      <c r="AE78" s="306"/>
      <c r="AF78" s="306"/>
      <c r="AG78" s="307"/>
    </row>
    <row r="79" spans="1:33" x14ac:dyDescent="0.25">
      <c r="A79" s="32" t="s">
        <v>523</v>
      </c>
      <c r="B79" s="33" t="s">
        <v>524</v>
      </c>
      <c r="C79" s="34" t="s">
        <v>1</v>
      </c>
      <c r="D79" s="34" t="s">
        <v>2</v>
      </c>
      <c r="E79" s="34" t="s">
        <v>3</v>
      </c>
      <c r="F79" s="34" t="s">
        <v>4</v>
      </c>
      <c r="G79" s="35" t="s">
        <v>525</v>
      </c>
      <c r="I79" s="32" t="s">
        <v>523</v>
      </c>
      <c r="J79" s="33" t="s">
        <v>524</v>
      </c>
      <c r="K79" s="34" t="s">
        <v>1</v>
      </c>
      <c r="L79" s="34" t="s">
        <v>2</v>
      </c>
      <c r="M79" s="34" t="s">
        <v>3</v>
      </c>
      <c r="N79" s="34" t="s">
        <v>4</v>
      </c>
      <c r="O79" s="35" t="s">
        <v>525</v>
      </c>
      <c r="Q79" s="178"/>
      <c r="R79" s="179" t="s">
        <v>523</v>
      </c>
      <c r="S79" s="25" t="s">
        <v>524</v>
      </c>
      <c r="T79" s="26" t="s">
        <v>1</v>
      </c>
      <c r="U79" s="26" t="s">
        <v>2</v>
      </c>
      <c r="V79" s="26" t="s">
        <v>3</v>
      </c>
      <c r="W79" s="26" t="s">
        <v>4</v>
      </c>
      <c r="X79" s="27" t="s">
        <v>525</v>
      </c>
      <c r="Z79" s="178"/>
      <c r="AA79" s="179" t="s">
        <v>523</v>
      </c>
      <c r="AB79" s="25" t="s">
        <v>524</v>
      </c>
      <c r="AC79" s="26" t="s">
        <v>1</v>
      </c>
      <c r="AD79" s="26" t="s">
        <v>2</v>
      </c>
      <c r="AE79" s="26" t="s">
        <v>3</v>
      </c>
      <c r="AF79" s="26" t="s">
        <v>4</v>
      </c>
      <c r="AG79" s="27" t="s">
        <v>525</v>
      </c>
    </row>
    <row r="80" spans="1:33" x14ac:dyDescent="0.25">
      <c r="A80" s="19" t="s">
        <v>48</v>
      </c>
      <c r="B80" s="20" t="s">
        <v>598</v>
      </c>
      <c r="C80" s="21">
        <v>0</v>
      </c>
      <c r="D80" s="21">
        <v>4</v>
      </c>
      <c r="E80" s="21">
        <v>0</v>
      </c>
      <c r="F80" s="37">
        <v>2</v>
      </c>
      <c r="G80" s="22">
        <v>8</v>
      </c>
      <c r="I80" s="5" t="s">
        <v>506</v>
      </c>
      <c r="J80" s="6" t="s">
        <v>132</v>
      </c>
      <c r="K80" s="7">
        <v>0</v>
      </c>
      <c r="L80" s="7">
        <v>4</v>
      </c>
      <c r="M80" s="7">
        <v>0</v>
      </c>
      <c r="N80" s="7">
        <v>2</v>
      </c>
      <c r="O80" s="8">
        <v>8</v>
      </c>
      <c r="Q80" s="180" t="s">
        <v>531</v>
      </c>
      <c r="R80" s="19" t="s">
        <v>48</v>
      </c>
      <c r="S80" s="20" t="s">
        <v>598</v>
      </c>
      <c r="T80" s="21">
        <v>0</v>
      </c>
      <c r="U80" s="21">
        <v>4</v>
      </c>
      <c r="V80" s="21">
        <v>0</v>
      </c>
      <c r="W80" s="37">
        <v>2</v>
      </c>
      <c r="X80" s="22">
        <v>8</v>
      </c>
      <c r="Z80" s="180" t="s">
        <v>531</v>
      </c>
      <c r="AA80" s="19" t="s">
        <v>48</v>
      </c>
      <c r="AB80" s="20" t="s">
        <v>598</v>
      </c>
      <c r="AC80" s="21">
        <v>0</v>
      </c>
      <c r="AD80" s="21">
        <v>4</v>
      </c>
      <c r="AE80" s="21">
        <v>0</v>
      </c>
      <c r="AF80" s="37">
        <v>2</v>
      </c>
      <c r="AG80" s="22">
        <v>8</v>
      </c>
    </row>
    <row r="81" spans="1:33" x14ac:dyDescent="0.25">
      <c r="A81" s="19" t="s">
        <v>27</v>
      </c>
      <c r="B81" s="20" t="s">
        <v>599</v>
      </c>
      <c r="C81" s="21">
        <v>2</v>
      </c>
      <c r="D81" s="21">
        <v>0</v>
      </c>
      <c r="E81" s="21">
        <v>2</v>
      </c>
      <c r="F81" s="37">
        <v>3</v>
      </c>
      <c r="G81" s="22">
        <v>5</v>
      </c>
      <c r="I81" s="9" t="s">
        <v>505</v>
      </c>
      <c r="J81" s="6" t="s">
        <v>133</v>
      </c>
      <c r="K81" s="7">
        <v>3</v>
      </c>
      <c r="L81" s="7">
        <v>0</v>
      </c>
      <c r="M81" s="7">
        <v>0</v>
      </c>
      <c r="N81" s="7">
        <v>3</v>
      </c>
      <c r="O81" s="8">
        <v>5</v>
      </c>
      <c r="Q81" s="129" t="s">
        <v>531</v>
      </c>
      <c r="R81" s="19" t="s">
        <v>27</v>
      </c>
      <c r="S81" s="20" t="s">
        <v>599</v>
      </c>
      <c r="T81" s="21">
        <v>2</v>
      </c>
      <c r="U81" s="21">
        <v>0</v>
      </c>
      <c r="V81" s="21">
        <v>2</v>
      </c>
      <c r="W81" s="37">
        <v>3</v>
      </c>
      <c r="X81" s="22">
        <v>5</v>
      </c>
      <c r="Z81" s="129" t="s">
        <v>531</v>
      </c>
      <c r="AA81" s="19" t="s">
        <v>27</v>
      </c>
      <c r="AB81" s="20" t="s">
        <v>599</v>
      </c>
      <c r="AC81" s="21">
        <v>2</v>
      </c>
      <c r="AD81" s="21">
        <v>0</v>
      </c>
      <c r="AE81" s="21">
        <v>2</v>
      </c>
      <c r="AF81" s="37">
        <v>3</v>
      </c>
      <c r="AG81" s="22">
        <v>5</v>
      </c>
    </row>
    <row r="82" spans="1:33" ht="15" customHeight="1" x14ac:dyDescent="0.25">
      <c r="A82" s="19" t="s">
        <v>49</v>
      </c>
      <c r="B82" s="20" t="s">
        <v>600</v>
      </c>
      <c r="C82" s="21">
        <v>0</v>
      </c>
      <c r="D82" s="21">
        <v>6</v>
      </c>
      <c r="E82" s="21">
        <v>0</v>
      </c>
      <c r="F82" s="37">
        <v>3</v>
      </c>
      <c r="G82" s="22">
        <v>9</v>
      </c>
      <c r="I82" s="5" t="s">
        <v>505</v>
      </c>
      <c r="J82" s="6" t="s">
        <v>134</v>
      </c>
      <c r="K82" s="7">
        <v>3</v>
      </c>
      <c r="L82" s="7">
        <v>0</v>
      </c>
      <c r="M82" s="7">
        <v>0</v>
      </c>
      <c r="N82" s="7">
        <v>3</v>
      </c>
      <c r="O82" s="8">
        <v>5</v>
      </c>
      <c r="Q82" s="129" t="s">
        <v>531</v>
      </c>
      <c r="R82" s="19" t="s">
        <v>49</v>
      </c>
      <c r="S82" s="20" t="s">
        <v>600</v>
      </c>
      <c r="T82" s="21">
        <v>0</v>
      </c>
      <c r="U82" s="21">
        <v>6</v>
      </c>
      <c r="V82" s="21">
        <v>0</v>
      </c>
      <c r="W82" s="37">
        <v>3</v>
      </c>
      <c r="X82" s="22">
        <v>9</v>
      </c>
      <c r="Z82" s="129" t="s">
        <v>531</v>
      </c>
      <c r="AA82" s="19" t="s">
        <v>49</v>
      </c>
      <c r="AB82" s="20" t="s">
        <v>600</v>
      </c>
      <c r="AC82" s="21">
        <v>0</v>
      </c>
      <c r="AD82" s="21">
        <v>6</v>
      </c>
      <c r="AE82" s="21">
        <v>0</v>
      </c>
      <c r="AF82" s="37">
        <v>3</v>
      </c>
      <c r="AG82" s="22">
        <v>9</v>
      </c>
    </row>
    <row r="83" spans="1:33" x14ac:dyDescent="0.25">
      <c r="A83" s="19" t="s">
        <v>39</v>
      </c>
      <c r="B83" s="20" t="s">
        <v>601</v>
      </c>
      <c r="C83" s="21">
        <v>3</v>
      </c>
      <c r="D83" s="21">
        <v>0</v>
      </c>
      <c r="E83" s="21">
        <v>0</v>
      </c>
      <c r="F83" s="37">
        <v>3</v>
      </c>
      <c r="G83" s="22">
        <v>5</v>
      </c>
      <c r="I83" s="9" t="s">
        <v>39</v>
      </c>
      <c r="J83" s="6" t="s">
        <v>127</v>
      </c>
      <c r="K83" s="7">
        <v>3</v>
      </c>
      <c r="L83" s="7">
        <v>0</v>
      </c>
      <c r="M83" s="7">
        <v>0</v>
      </c>
      <c r="N83" s="7">
        <v>3</v>
      </c>
      <c r="O83" s="8">
        <v>5</v>
      </c>
      <c r="Q83" s="129" t="s">
        <v>531</v>
      </c>
      <c r="R83" s="19" t="s">
        <v>27</v>
      </c>
      <c r="S83" s="20" t="s">
        <v>601</v>
      </c>
      <c r="T83" s="21">
        <v>3</v>
      </c>
      <c r="U83" s="21">
        <v>0</v>
      </c>
      <c r="V83" s="21">
        <v>0</v>
      </c>
      <c r="W83" s="37">
        <v>3</v>
      </c>
      <c r="X83" s="22">
        <v>5</v>
      </c>
      <c r="Z83" s="129" t="s">
        <v>531</v>
      </c>
      <c r="AA83" s="19" t="s">
        <v>39</v>
      </c>
      <c r="AB83" s="20" t="s">
        <v>601</v>
      </c>
      <c r="AC83" s="21">
        <v>3</v>
      </c>
      <c r="AD83" s="21">
        <v>0</v>
      </c>
      <c r="AE83" s="21">
        <v>0</v>
      </c>
      <c r="AF83" s="37">
        <v>3</v>
      </c>
      <c r="AG83" s="22">
        <v>5</v>
      </c>
    </row>
    <row r="84" spans="1:33" ht="15" customHeight="1" thickBot="1" x14ac:dyDescent="0.3">
      <c r="A84" s="19" t="s">
        <v>50</v>
      </c>
      <c r="B84" s="20" t="s">
        <v>602</v>
      </c>
      <c r="C84" s="21">
        <v>0</v>
      </c>
      <c r="D84" s="21">
        <v>4</v>
      </c>
      <c r="E84" s="21">
        <v>0</v>
      </c>
      <c r="F84" s="21">
        <v>2</v>
      </c>
      <c r="G84" s="76">
        <v>4</v>
      </c>
      <c r="I84" s="5" t="s">
        <v>137</v>
      </c>
      <c r="J84" s="6" t="s">
        <v>138</v>
      </c>
      <c r="K84" s="7">
        <v>2</v>
      </c>
      <c r="L84" s="7">
        <v>0</v>
      </c>
      <c r="M84" s="7">
        <v>0</v>
      </c>
      <c r="N84" s="7">
        <v>2</v>
      </c>
      <c r="O84" s="8">
        <v>2</v>
      </c>
      <c r="Q84" s="129" t="s">
        <v>531</v>
      </c>
      <c r="R84" s="19" t="s">
        <v>50</v>
      </c>
      <c r="S84" s="20" t="s">
        <v>602</v>
      </c>
      <c r="T84" s="21">
        <v>0</v>
      </c>
      <c r="U84" s="21">
        <v>4</v>
      </c>
      <c r="V84" s="21">
        <v>0</v>
      </c>
      <c r="W84" s="37">
        <v>2</v>
      </c>
      <c r="X84" s="22">
        <v>4</v>
      </c>
      <c r="Z84" s="129" t="s">
        <v>531</v>
      </c>
      <c r="AA84" s="19" t="s">
        <v>50</v>
      </c>
      <c r="AB84" s="20" t="s">
        <v>602</v>
      </c>
      <c r="AC84" s="21">
        <v>0</v>
      </c>
      <c r="AD84" s="21">
        <v>4</v>
      </c>
      <c r="AE84" s="21">
        <v>0</v>
      </c>
      <c r="AF84" s="37">
        <v>2</v>
      </c>
      <c r="AG84" s="22">
        <v>4</v>
      </c>
    </row>
    <row r="85" spans="1:33" ht="15" customHeight="1" thickBot="1" x14ac:dyDescent="0.3">
      <c r="A85" s="38" t="s">
        <v>232</v>
      </c>
      <c r="B85" s="39"/>
      <c r="C85" s="40">
        <f>SUM(C80:C84)</f>
        <v>5</v>
      </c>
      <c r="D85" s="40">
        <f>SUM(D80:D84)</f>
        <v>14</v>
      </c>
      <c r="E85" s="40">
        <f>SUM(E80:E84)</f>
        <v>2</v>
      </c>
      <c r="F85" s="41">
        <f>SUM(F80:F84)</f>
        <v>13</v>
      </c>
      <c r="G85" s="42">
        <f>SUM(G80:G84)</f>
        <v>31</v>
      </c>
      <c r="I85" s="5" t="s">
        <v>39</v>
      </c>
      <c r="J85" s="6" t="s">
        <v>128</v>
      </c>
      <c r="K85" s="7">
        <v>3</v>
      </c>
      <c r="L85" s="7">
        <v>0</v>
      </c>
      <c r="M85" s="7">
        <v>0</v>
      </c>
      <c r="N85" s="7">
        <v>3</v>
      </c>
      <c r="O85" s="8">
        <v>5</v>
      </c>
      <c r="Q85" s="174"/>
      <c r="R85" s="175"/>
      <c r="S85" s="176" t="s">
        <v>530</v>
      </c>
      <c r="T85" s="175">
        <f>SUM(T80:T84)</f>
        <v>5</v>
      </c>
      <c r="U85" s="175">
        <f>SUM(U80:U84)</f>
        <v>14</v>
      </c>
      <c r="V85" s="175">
        <f>SUM(V80:V84)</f>
        <v>2</v>
      </c>
      <c r="W85" s="175">
        <f>SUM(W80:W84)</f>
        <v>13</v>
      </c>
      <c r="X85" s="177">
        <f>SUM(X80:X84)</f>
        <v>31</v>
      </c>
      <c r="Z85" s="174"/>
      <c r="AA85" s="175"/>
      <c r="AB85" s="176" t="s">
        <v>530</v>
      </c>
      <c r="AC85" s="175">
        <f>SUM(AC80:AC84)</f>
        <v>5</v>
      </c>
      <c r="AD85" s="175">
        <f>SUM(AD80:AD84)</f>
        <v>14</v>
      </c>
      <c r="AE85" s="175">
        <f>SUM(AE80:AE84)</f>
        <v>2</v>
      </c>
      <c r="AF85" s="175">
        <f>SUM(AF80:AF84)</f>
        <v>13</v>
      </c>
      <c r="AG85" s="177">
        <f>SUM(AG80:AG84)</f>
        <v>31</v>
      </c>
    </row>
    <row r="86" spans="1:33" ht="15.75" thickBot="1" x14ac:dyDescent="0.3">
      <c r="A86" s="73"/>
      <c r="G86" s="74"/>
      <c r="I86" s="310" t="s">
        <v>232</v>
      </c>
      <c r="J86" s="311"/>
      <c r="K86" s="92">
        <f>SUM(K78:K85)</f>
        <v>14</v>
      </c>
      <c r="L86" s="92">
        <f>SUM(L78:L85)</f>
        <v>4</v>
      </c>
      <c r="M86" s="92">
        <f>SUM(M78:M85)</f>
        <v>0</v>
      </c>
      <c r="N86" s="92">
        <f>SUM(N78:N85)</f>
        <v>16</v>
      </c>
      <c r="O86" s="93">
        <f>SUM(O78:O85)</f>
        <v>30</v>
      </c>
      <c r="Q86" s="181"/>
      <c r="R86" s="182"/>
      <c r="S86" s="185" t="s">
        <v>533</v>
      </c>
      <c r="T86" s="331">
        <f>W85 +W75 +W65 +W55 +W44 +W33 +W20 +W8</f>
        <v>116</v>
      </c>
      <c r="U86" s="331"/>
      <c r="V86" s="331"/>
      <c r="W86" s="332"/>
      <c r="X86" s="183"/>
      <c r="Z86" s="181"/>
      <c r="AA86" s="182"/>
      <c r="AB86" s="185" t="s">
        <v>533</v>
      </c>
      <c r="AC86" s="331">
        <f>AF85 +AF75 +AF65 +AF55 +AF44 +AF33 +AF20 +AF8</f>
        <v>116</v>
      </c>
      <c r="AD86" s="331"/>
      <c r="AE86" s="331"/>
      <c r="AF86" s="332"/>
      <c r="AG86" s="183"/>
    </row>
    <row r="87" spans="1:33" ht="15" customHeight="1" thickBot="1" x14ac:dyDescent="0.3">
      <c r="A87" s="73"/>
      <c r="G87" s="74"/>
      <c r="I87" s="318" t="s">
        <v>55</v>
      </c>
      <c r="J87" s="45" t="s">
        <v>534</v>
      </c>
      <c r="K87" s="344">
        <f>SUM(VALUE(N86),VALUE(N76),VALUE(N66),VALUE(N55),VALUE(N46),VALUE(N36),VALUE(N23),VALUE(N12))</f>
        <v>147</v>
      </c>
      <c r="L87" s="345"/>
      <c r="M87" s="345"/>
      <c r="N87" s="345"/>
      <c r="O87" s="346"/>
      <c r="Q87" s="184"/>
      <c r="R87" s="264"/>
      <c r="S87" s="186" t="s">
        <v>525</v>
      </c>
      <c r="T87" s="333">
        <f>X85+X75+X65+X55+X44+X33+X20+X8</f>
        <v>206</v>
      </c>
      <c r="U87" s="333"/>
      <c r="V87" s="333"/>
      <c r="W87" s="334"/>
      <c r="X87" s="44"/>
      <c r="Z87" s="184"/>
      <c r="AA87" s="264"/>
      <c r="AB87" s="186" t="s">
        <v>525</v>
      </c>
      <c r="AC87" s="333">
        <f>AG85+AG75+AG65+AG55+AG44+AG33+AG20+AG8</f>
        <v>206</v>
      </c>
      <c r="AD87" s="333"/>
      <c r="AE87" s="333"/>
      <c r="AF87" s="334"/>
      <c r="AG87" s="44"/>
    </row>
    <row r="88" spans="1:33" x14ac:dyDescent="0.25">
      <c r="A88" s="318" t="s">
        <v>55</v>
      </c>
      <c r="B88" s="45" t="s">
        <v>534</v>
      </c>
      <c r="C88" s="326">
        <f>SUM(F85,F75,F66,F56,F45,F34,F24,F12)</f>
        <v>144</v>
      </c>
      <c r="D88" s="327"/>
      <c r="E88" s="327"/>
      <c r="F88" s="327"/>
      <c r="G88" s="328"/>
      <c r="I88" s="319"/>
      <c r="J88" s="46" t="s">
        <v>535</v>
      </c>
      <c r="K88" s="315">
        <f>SUM(K86,K76,K66,K55,K46,K36,K23,K12)</f>
        <v>127</v>
      </c>
      <c r="L88" s="316"/>
      <c r="M88" s="316"/>
      <c r="N88" s="316"/>
      <c r="O88" s="317"/>
      <c r="Q88" s="184"/>
      <c r="R88" s="50"/>
      <c r="S88" s="49"/>
      <c r="T88" s="50"/>
      <c r="U88" s="50"/>
      <c r="V88" s="50"/>
      <c r="W88" s="50"/>
      <c r="X88" s="18"/>
      <c r="Z88" s="184"/>
      <c r="AA88" s="50"/>
      <c r="AB88" s="49"/>
      <c r="AC88" s="50"/>
      <c r="AD88" s="50"/>
      <c r="AE88" s="50"/>
      <c r="AF88" s="50"/>
      <c r="AG88" s="18"/>
    </row>
    <row r="89" spans="1:33" x14ac:dyDescent="0.25">
      <c r="A89" s="319"/>
      <c r="B89" s="46" t="s">
        <v>535</v>
      </c>
      <c r="C89" s="315">
        <f>SUM(C85,C75,C66,C56,C45,C34,C24,C12)</f>
        <v>107</v>
      </c>
      <c r="D89" s="316"/>
      <c r="E89" s="316"/>
      <c r="F89" s="316"/>
      <c r="G89" s="317"/>
      <c r="I89" s="319"/>
      <c r="J89" s="46" t="s">
        <v>536</v>
      </c>
      <c r="K89" s="315">
        <f>SUM(L86,L76,L66,L55,L46,L36,L23,L12)</f>
        <v>18</v>
      </c>
      <c r="L89" s="316"/>
      <c r="M89" s="316"/>
      <c r="N89" s="316"/>
      <c r="O89" s="317"/>
      <c r="Q89" s="184"/>
      <c r="R89" s="50"/>
      <c r="X89" s="18"/>
      <c r="Z89" s="184"/>
      <c r="AA89" s="50"/>
      <c r="AG89" s="18"/>
    </row>
    <row r="90" spans="1:33" x14ac:dyDescent="0.25">
      <c r="A90" s="319"/>
      <c r="B90" s="46" t="s">
        <v>536</v>
      </c>
      <c r="C90" s="315">
        <f>SUM(D85,D75,D66,D56,D45,D34,D24,D12)</f>
        <v>34</v>
      </c>
      <c r="D90" s="316"/>
      <c r="E90" s="316"/>
      <c r="F90" s="316"/>
      <c r="G90" s="317"/>
      <c r="I90" s="319"/>
      <c r="J90" s="46" t="s">
        <v>537</v>
      </c>
      <c r="K90" s="315">
        <f>SUM(M86,M77,M66,M57,M46,M35,M22,M11)</f>
        <v>4</v>
      </c>
      <c r="L90" s="316"/>
      <c r="M90" s="316"/>
      <c r="N90" s="316"/>
      <c r="O90" s="317"/>
      <c r="Q90" s="184"/>
      <c r="R90" s="50"/>
      <c r="X90" s="18"/>
      <c r="Z90" s="184"/>
      <c r="AA90" s="50"/>
      <c r="AG90" s="18"/>
    </row>
    <row r="91" spans="1:33" ht="15" customHeight="1" x14ac:dyDescent="0.25">
      <c r="A91" s="319"/>
      <c r="B91" s="46" t="s">
        <v>537</v>
      </c>
      <c r="C91" s="315">
        <f>SUM(E85,E75,E66,E56,E45,E34,E24,E12)</f>
        <v>40</v>
      </c>
      <c r="D91" s="316"/>
      <c r="E91" s="316"/>
      <c r="F91" s="316"/>
      <c r="G91" s="317"/>
      <c r="I91" s="319"/>
      <c r="J91" s="46" t="s">
        <v>538</v>
      </c>
      <c r="K91" s="315">
        <f>SUM(O86,O76,O66,O55,O46,O36,O23,O12)</f>
        <v>242</v>
      </c>
      <c r="L91" s="316"/>
      <c r="M91" s="316"/>
      <c r="N91" s="316"/>
      <c r="O91" s="317"/>
      <c r="Q91" s="184"/>
      <c r="R91" s="265"/>
      <c r="S91" s="266"/>
      <c r="T91" s="267"/>
      <c r="U91" s="267"/>
      <c r="V91" s="267"/>
      <c r="W91" s="267"/>
      <c r="X91" s="187"/>
      <c r="Z91" s="184"/>
      <c r="AA91" s="265"/>
      <c r="AB91" s="266"/>
      <c r="AC91" s="267"/>
      <c r="AD91" s="267"/>
      <c r="AE91" s="267"/>
      <c r="AF91" s="267"/>
      <c r="AG91" s="187"/>
    </row>
    <row r="92" spans="1:33" ht="15" customHeight="1" x14ac:dyDescent="0.25">
      <c r="A92" s="319"/>
      <c r="B92" s="46" t="s">
        <v>538</v>
      </c>
      <c r="C92" s="315">
        <f>SUM(G85,G75,G66,G56,G45,G34,G24,G12)</f>
        <v>244</v>
      </c>
      <c r="D92" s="316"/>
      <c r="E92" s="316"/>
      <c r="F92" s="316"/>
      <c r="G92" s="317"/>
      <c r="I92" s="319"/>
      <c r="J92" s="47" t="s">
        <v>539</v>
      </c>
      <c r="K92" s="315">
        <f>SUM(O54,O62,O63,O64,O71,O72,O73,O75,O81,O82,O83,O85)</f>
        <v>60</v>
      </c>
      <c r="L92" s="316"/>
      <c r="M92" s="316"/>
      <c r="N92" s="316"/>
      <c r="O92" s="317"/>
      <c r="Q92" s="184"/>
      <c r="R92" s="265"/>
      <c r="S92" s="270"/>
      <c r="T92" s="270"/>
      <c r="U92" s="270"/>
      <c r="V92" s="270"/>
      <c r="W92" s="270"/>
      <c r="X92" s="187"/>
      <c r="Z92" s="184"/>
      <c r="AA92" s="265"/>
      <c r="AB92" s="270"/>
      <c r="AC92" s="270"/>
      <c r="AD92" s="270"/>
      <c r="AE92" s="270"/>
      <c r="AF92" s="270"/>
      <c r="AG92" s="187"/>
    </row>
    <row r="93" spans="1:33" ht="15.75" thickBot="1" x14ac:dyDescent="0.3">
      <c r="A93" s="319"/>
      <c r="B93" s="47" t="s">
        <v>539</v>
      </c>
      <c r="C93" s="315">
        <f>SUM(G83,G81,G73,G65,G64,G63,G55,G54,G53,G42,G32,G31)</f>
        <v>60</v>
      </c>
      <c r="D93" s="316"/>
      <c r="E93" s="316"/>
      <c r="F93" s="316"/>
      <c r="G93" s="317"/>
      <c r="I93" s="320"/>
      <c r="J93" s="269" t="s">
        <v>540</v>
      </c>
      <c r="K93" s="312">
        <f>K92/K91*100</f>
        <v>24.793388429752067</v>
      </c>
      <c r="L93" s="313"/>
      <c r="M93" s="313"/>
      <c r="N93" s="313"/>
      <c r="O93" s="314"/>
      <c r="Q93" s="73"/>
      <c r="X93" s="74"/>
      <c r="Z93" s="73"/>
      <c r="AG93" s="74"/>
    </row>
    <row r="94" spans="1:33" ht="18.75" thickBot="1" x14ac:dyDescent="0.3">
      <c r="A94" s="319"/>
      <c r="B94" s="269" t="s">
        <v>540</v>
      </c>
      <c r="C94" s="341">
        <f>C93/C92*100</f>
        <v>24.590163934426229</v>
      </c>
      <c r="D94" s="342"/>
      <c r="E94" s="342"/>
      <c r="F94" s="342"/>
      <c r="G94" s="343"/>
      <c r="I94" s="283"/>
      <c r="J94" s="273" t="s">
        <v>541</v>
      </c>
      <c r="K94" s="285"/>
      <c r="L94" s="286"/>
      <c r="M94" s="286"/>
      <c r="N94" s="286"/>
      <c r="O94" s="287"/>
      <c r="Q94" s="73"/>
      <c r="X94" s="74"/>
      <c r="Z94" s="73"/>
      <c r="AG94" s="74"/>
    </row>
    <row r="95" spans="1:33" ht="18" customHeight="1" thickBot="1" x14ac:dyDescent="0.3">
      <c r="A95" s="291" t="s">
        <v>541</v>
      </c>
      <c r="B95" s="292"/>
      <c r="C95" s="292"/>
      <c r="D95" s="292"/>
      <c r="E95" s="292"/>
      <c r="F95" s="292"/>
      <c r="G95" s="293"/>
      <c r="I95" s="284"/>
      <c r="J95" s="274" t="s">
        <v>542</v>
      </c>
      <c r="K95" s="288"/>
      <c r="L95" s="289"/>
      <c r="M95" s="289"/>
      <c r="N95" s="289"/>
      <c r="O95" s="290"/>
      <c r="Q95" s="77"/>
      <c r="R95" s="78"/>
      <c r="S95" s="78"/>
      <c r="T95" s="78"/>
      <c r="U95" s="78"/>
      <c r="V95" s="78"/>
      <c r="W95" s="78"/>
      <c r="X95" s="79"/>
      <c r="Z95" s="77"/>
      <c r="AA95" s="78"/>
      <c r="AB95" s="78"/>
      <c r="AC95" s="78"/>
      <c r="AD95" s="78"/>
      <c r="AE95" s="78"/>
      <c r="AF95" s="78"/>
      <c r="AG95" s="79"/>
    </row>
  </sheetData>
  <mergeCells count="71">
    <mergeCell ref="A24:B24"/>
    <mergeCell ref="Q2:X2"/>
    <mergeCell ref="Z2:AG2"/>
    <mergeCell ref="Q3:X3"/>
    <mergeCell ref="Z3:AG3"/>
    <mergeCell ref="Q14:X14"/>
    <mergeCell ref="Z14:AG14"/>
    <mergeCell ref="I23:J23"/>
    <mergeCell ref="A1:AG1"/>
    <mergeCell ref="A2:G2"/>
    <mergeCell ref="A3:G3"/>
    <mergeCell ref="A12:B12"/>
    <mergeCell ref="A14:G14"/>
    <mergeCell ref="I3:O3"/>
    <mergeCell ref="I2:O2"/>
    <mergeCell ref="I12:J12"/>
    <mergeCell ref="I14:O14"/>
    <mergeCell ref="A68:G68"/>
    <mergeCell ref="A78:G78"/>
    <mergeCell ref="A26:G26"/>
    <mergeCell ref="A34:B34"/>
    <mergeCell ref="A37:G37"/>
    <mergeCell ref="A48:G48"/>
    <mergeCell ref="A58:G58"/>
    <mergeCell ref="I55:J55"/>
    <mergeCell ref="I58:O58"/>
    <mergeCell ref="I66:J66"/>
    <mergeCell ref="I68:O68"/>
    <mergeCell ref="I76:J76"/>
    <mergeCell ref="I26:O26"/>
    <mergeCell ref="I36:J36"/>
    <mergeCell ref="I37:O37"/>
    <mergeCell ref="I46:J46"/>
    <mergeCell ref="I48:O48"/>
    <mergeCell ref="I78:O78"/>
    <mergeCell ref="I86:J86"/>
    <mergeCell ref="I87:I93"/>
    <mergeCell ref="K87:O87"/>
    <mergeCell ref="K88:O88"/>
    <mergeCell ref="K89:O89"/>
    <mergeCell ref="K90:O90"/>
    <mergeCell ref="K91:O91"/>
    <mergeCell ref="K92:O92"/>
    <mergeCell ref="K93:O93"/>
    <mergeCell ref="Q26:X26"/>
    <mergeCell ref="Z26:AG26"/>
    <mergeCell ref="Q37:X37"/>
    <mergeCell ref="Z37:AG37"/>
    <mergeCell ref="Q48:X48"/>
    <mergeCell ref="Z48:AG48"/>
    <mergeCell ref="Q58:X58"/>
    <mergeCell ref="Z58:AG58"/>
    <mergeCell ref="AC86:AF86"/>
    <mergeCell ref="AC87:AF87"/>
    <mergeCell ref="Q68:X68"/>
    <mergeCell ref="Z68:AG68"/>
    <mergeCell ref="Q78:X78"/>
    <mergeCell ref="Z78:AG78"/>
    <mergeCell ref="I94:I95"/>
    <mergeCell ref="K94:O95"/>
    <mergeCell ref="T86:W86"/>
    <mergeCell ref="T87:W87"/>
    <mergeCell ref="A95:G95"/>
    <mergeCell ref="C91:G91"/>
    <mergeCell ref="C92:G92"/>
    <mergeCell ref="C93:G93"/>
    <mergeCell ref="C94:G94"/>
    <mergeCell ref="A88:A94"/>
    <mergeCell ref="C88:G88"/>
    <mergeCell ref="C89:G89"/>
    <mergeCell ref="C90:G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9406-0270-42AB-AB23-E9C07A21EC5E}">
  <dimension ref="A1:AG95"/>
  <sheetViews>
    <sheetView topLeftCell="A40" zoomScale="70" zoomScaleNormal="70" workbookViewId="0">
      <selection activeCell="B71" sqref="A71:B71"/>
    </sheetView>
  </sheetViews>
  <sheetFormatPr defaultRowHeight="15" x14ac:dyDescent="0.25"/>
  <cols>
    <col min="1" max="1" width="10.7109375" customWidth="1"/>
    <col min="2" max="2" width="43.85546875" customWidth="1"/>
    <col min="3" max="3" width="4.85546875" customWidth="1"/>
    <col min="4" max="4" width="3.42578125" bestFit="1" customWidth="1"/>
    <col min="5" max="5" width="2.85546875" bestFit="1" customWidth="1"/>
    <col min="6" max="6" width="4.5703125" bestFit="1" customWidth="1"/>
    <col min="7" max="7" width="4.5703125" customWidth="1"/>
    <col min="9" max="9" width="11.5703125" customWidth="1"/>
    <col min="10" max="10" width="44" customWidth="1"/>
    <col min="11" max="11" width="5.140625" style="230" customWidth="1"/>
    <col min="12" max="12" width="4.140625" style="230" customWidth="1"/>
    <col min="13" max="13" width="2.85546875" style="230" bestFit="1" customWidth="1"/>
    <col min="14" max="14" width="4.5703125" style="230" bestFit="1" customWidth="1"/>
    <col min="15" max="15" width="7.42578125" style="230" customWidth="1"/>
    <col min="17" max="17" width="16.28515625" customWidth="1"/>
    <col min="18" max="18" width="11" customWidth="1"/>
    <col min="19" max="19" width="41.85546875" customWidth="1"/>
    <col min="20" max="20" width="6.28515625" customWidth="1"/>
    <col min="21" max="21" width="4.5703125" customWidth="1"/>
    <col min="22" max="22" width="5.7109375" customWidth="1"/>
    <col min="23" max="23" width="4.5703125" customWidth="1"/>
    <col min="24" max="24" width="7.42578125" customWidth="1"/>
    <col min="26" max="26" width="16.28515625" customWidth="1"/>
    <col min="27" max="27" width="11.5703125" customWidth="1"/>
    <col min="28" max="28" width="41.85546875" customWidth="1"/>
    <col min="29" max="29" width="6.28515625" customWidth="1"/>
    <col min="30" max="30" width="4.5703125" customWidth="1"/>
    <col min="31" max="31" width="5.7109375" customWidth="1"/>
    <col min="32" max="32" width="4.5703125" customWidth="1"/>
    <col min="33" max="33" width="7.42578125" customWidth="1"/>
  </cols>
  <sheetData>
    <row r="1" spans="1:33" ht="24" thickBot="1" x14ac:dyDescent="0.3">
      <c r="A1" s="353" t="s">
        <v>510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</row>
    <row r="2" spans="1:33" ht="61.9" customHeight="1" thickBot="1" x14ac:dyDescent="0.3">
      <c r="A2" s="321" t="s">
        <v>532</v>
      </c>
      <c r="B2" s="322"/>
      <c r="C2" s="322"/>
      <c r="D2" s="322"/>
      <c r="E2" s="322"/>
      <c r="F2" s="322"/>
      <c r="G2" s="323"/>
      <c r="I2" s="335" t="s">
        <v>546</v>
      </c>
      <c r="J2" s="338"/>
      <c r="K2" s="338"/>
      <c r="L2" s="338"/>
      <c r="M2" s="338"/>
      <c r="N2" s="338"/>
      <c r="O2" s="339"/>
      <c r="Q2" s="335" t="s">
        <v>555</v>
      </c>
      <c r="R2" s="336"/>
      <c r="S2" s="336"/>
      <c r="T2" s="336"/>
      <c r="U2" s="336"/>
      <c r="V2" s="336"/>
      <c r="W2" s="336"/>
      <c r="X2" s="337"/>
      <c r="Z2" s="335" t="s">
        <v>556</v>
      </c>
      <c r="AA2" s="338"/>
      <c r="AB2" s="338"/>
      <c r="AC2" s="338"/>
      <c r="AD2" s="338"/>
      <c r="AE2" s="338"/>
      <c r="AF2" s="338"/>
      <c r="AG2" s="339"/>
    </row>
    <row r="3" spans="1:33" ht="15.75" thickBot="1" x14ac:dyDescent="0.3">
      <c r="A3" s="300" t="s">
        <v>515</v>
      </c>
      <c r="B3" s="301"/>
      <c r="C3" s="301"/>
      <c r="D3" s="301"/>
      <c r="E3" s="301"/>
      <c r="F3" s="301"/>
      <c r="G3" s="302"/>
      <c r="I3" s="305" t="s">
        <v>515</v>
      </c>
      <c r="J3" s="306"/>
      <c r="K3" s="306"/>
      <c r="L3" s="306"/>
      <c r="M3" s="306"/>
      <c r="N3" s="306"/>
      <c r="O3" s="307"/>
      <c r="Q3" s="305" t="s">
        <v>515</v>
      </c>
      <c r="R3" s="306"/>
      <c r="S3" s="306"/>
      <c r="T3" s="306"/>
      <c r="U3" s="306"/>
      <c r="V3" s="306"/>
      <c r="W3" s="306"/>
      <c r="X3" s="307"/>
      <c r="Z3" s="305" t="s">
        <v>515</v>
      </c>
      <c r="AA3" s="306"/>
      <c r="AB3" s="306"/>
      <c r="AC3" s="306"/>
      <c r="AD3" s="306"/>
      <c r="AE3" s="306"/>
      <c r="AF3" s="306"/>
      <c r="AG3" s="307"/>
    </row>
    <row r="4" spans="1:33" ht="25.5" x14ac:dyDescent="0.25">
      <c r="A4" s="67" t="s">
        <v>523</v>
      </c>
      <c r="B4" s="68" t="s">
        <v>524</v>
      </c>
      <c r="C4" s="69" t="s">
        <v>1</v>
      </c>
      <c r="D4" s="69" t="s">
        <v>2</v>
      </c>
      <c r="E4" s="69" t="s">
        <v>3</v>
      </c>
      <c r="F4" s="69" t="s">
        <v>4</v>
      </c>
      <c r="G4" s="70" t="s">
        <v>525</v>
      </c>
      <c r="I4" s="24" t="s">
        <v>523</v>
      </c>
      <c r="J4" s="25" t="s">
        <v>524</v>
      </c>
      <c r="K4" s="26" t="s">
        <v>1</v>
      </c>
      <c r="L4" s="26" t="s">
        <v>2</v>
      </c>
      <c r="M4" s="26" t="s">
        <v>3</v>
      </c>
      <c r="N4" s="26" t="s">
        <v>4</v>
      </c>
      <c r="O4" s="27" t="s">
        <v>525</v>
      </c>
      <c r="Q4" s="127"/>
      <c r="R4" s="34" t="s">
        <v>523</v>
      </c>
      <c r="S4" s="33" t="s">
        <v>524</v>
      </c>
      <c r="T4" s="34" t="s">
        <v>1</v>
      </c>
      <c r="U4" s="34" t="s">
        <v>2</v>
      </c>
      <c r="V4" s="34" t="s">
        <v>3</v>
      </c>
      <c r="W4" s="34" t="s">
        <v>4</v>
      </c>
      <c r="X4" s="128" t="s">
        <v>525</v>
      </c>
      <c r="Z4" s="127"/>
      <c r="AA4" s="34" t="s">
        <v>523</v>
      </c>
      <c r="AB4" s="33" t="s">
        <v>524</v>
      </c>
      <c r="AC4" s="34" t="s">
        <v>1</v>
      </c>
      <c r="AD4" s="34" t="s">
        <v>2</v>
      </c>
      <c r="AE4" s="34" t="s">
        <v>3</v>
      </c>
      <c r="AF4" s="34" t="s">
        <v>4</v>
      </c>
      <c r="AG4" s="128" t="s">
        <v>525</v>
      </c>
    </row>
    <row r="5" spans="1:33" x14ac:dyDescent="0.25">
      <c r="A5" s="5" t="s">
        <v>5</v>
      </c>
      <c r="B5" s="6" t="s">
        <v>563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0" t="s">
        <v>58</v>
      </c>
      <c r="J5" s="81" t="s">
        <v>59</v>
      </c>
      <c r="K5" s="82">
        <v>3</v>
      </c>
      <c r="L5" s="82">
        <v>2</v>
      </c>
      <c r="M5" s="82">
        <v>0</v>
      </c>
      <c r="N5" s="82">
        <v>4</v>
      </c>
      <c r="O5" s="83">
        <v>6</v>
      </c>
      <c r="Q5" s="129" t="s">
        <v>531</v>
      </c>
      <c r="R5" s="5" t="s">
        <v>11</v>
      </c>
      <c r="S5" s="6" t="s">
        <v>565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29" t="s">
        <v>531</v>
      </c>
      <c r="AA5" s="5" t="s">
        <v>11</v>
      </c>
      <c r="AB5" s="6" t="s">
        <v>565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25">
      <c r="A6" s="9" t="s">
        <v>7</v>
      </c>
      <c r="B6" s="6" t="s">
        <v>564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0" t="s">
        <v>60</v>
      </c>
      <c r="J6" s="84" t="s">
        <v>61</v>
      </c>
      <c r="K6" s="82">
        <v>3</v>
      </c>
      <c r="L6" s="82">
        <v>0</v>
      </c>
      <c r="M6" s="82">
        <v>2</v>
      </c>
      <c r="N6" s="82">
        <v>4</v>
      </c>
      <c r="O6" s="83">
        <v>6</v>
      </c>
      <c r="Q6" s="129" t="s">
        <v>531</v>
      </c>
      <c r="R6" s="5" t="s">
        <v>12</v>
      </c>
      <c r="S6" s="6" t="s">
        <v>566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29" t="s">
        <v>531</v>
      </c>
      <c r="AA6" s="5" t="s">
        <v>12</v>
      </c>
      <c r="AB6" s="6" t="s">
        <v>566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.75" thickBot="1" x14ac:dyDescent="0.3">
      <c r="A7" s="9" t="s">
        <v>8</v>
      </c>
      <c r="B7" s="6" t="s">
        <v>419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0" t="s">
        <v>62</v>
      </c>
      <c r="J7" s="84" t="s">
        <v>63</v>
      </c>
      <c r="K7" s="82">
        <v>3</v>
      </c>
      <c r="L7" s="82">
        <v>0</v>
      </c>
      <c r="M7" s="82">
        <v>2</v>
      </c>
      <c r="N7" s="82">
        <v>4</v>
      </c>
      <c r="O7" s="83">
        <v>6</v>
      </c>
      <c r="Q7" s="140" t="s">
        <v>531</v>
      </c>
      <c r="R7" s="71" t="s">
        <v>13</v>
      </c>
      <c r="S7" s="11" t="s">
        <v>567</v>
      </c>
      <c r="T7" s="54">
        <v>3</v>
      </c>
      <c r="U7" s="54">
        <v>0</v>
      </c>
      <c r="V7" s="54">
        <v>0</v>
      </c>
      <c r="W7" s="54">
        <v>3</v>
      </c>
      <c r="X7" s="72">
        <v>5</v>
      </c>
      <c r="Z7" s="140" t="s">
        <v>531</v>
      </c>
      <c r="AA7" s="71" t="s">
        <v>13</v>
      </c>
      <c r="AB7" s="11" t="s">
        <v>567</v>
      </c>
      <c r="AC7" s="54">
        <v>3</v>
      </c>
      <c r="AD7" s="54">
        <v>0</v>
      </c>
      <c r="AE7" s="54">
        <v>0</v>
      </c>
      <c r="AF7" s="54">
        <v>3</v>
      </c>
      <c r="AG7" s="72">
        <v>5</v>
      </c>
    </row>
    <row r="8" spans="1:33" ht="15.75" thickBot="1" x14ac:dyDescent="0.3">
      <c r="A8" s="9" t="s">
        <v>9</v>
      </c>
      <c r="B8" s="6" t="s">
        <v>239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0" t="s">
        <v>64</v>
      </c>
      <c r="J8" s="81" t="s">
        <v>239</v>
      </c>
      <c r="K8" s="82">
        <v>3</v>
      </c>
      <c r="L8" s="82">
        <v>0</v>
      </c>
      <c r="M8" s="82">
        <v>0</v>
      </c>
      <c r="N8" s="82">
        <v>3</v>
      </c>
      <c r="O8" s="83">
        <v>3</v>
      </c>
      <c r="Q8" s="141"/>
      <c r="R8" s="142"/>
      <c r="S8" s="138" t="s">
        <v>529</v>
      </c>
      <c r="T8" s="143">
        <f>SUM(T5:T7)</f>
        <v>9</v>
      </c>
      <c r="U8" s="143">
        <f>SUM(U5:U7)</f>
        <v>0</v>
      </c>
      <c r="V8" s="143">
        <f>SUM(V5:V7)</f>
        <v>6</v>
      </c>
      <c r="W8" s="143">
        <f>SUM(W5:W7)</f>
        <v>12</v>
      </c>
      <c r="X8" s="144">
        <f>SUM(X5:X7)</f>
        <v>19</v>
      </c>
      <c r="Z8" s="141"/>
      <c r="AA8" s="142"/>
      <c r="AB8" s="138" t="s">
        <v>529</v>
      </c>
      <c r="AC8" s="143">
        <f>SUM(AC5:AC7)</f>
        <v>9</v>
      </c>
      <c r="AD8" s="143">
        <f>SUM(AD5:AD7)</f>
        <v>0</v>
      </c>
      <c r="AE8" s="143">
        <f>SUM(AE5:AE7)</f>
        <v>6</v>
      </c>
      <c r="AF8" s="143">
        <f>SUM(AF5:AF7)</f>
        <v>12</v>
      </c>
      <c r="AG8" s="144">
        <f>SUM(AG5:AG7)</f>
        <v>19</v>
      </c>
    </row>
    <row r="9" spans="1:33" ht="18.600000000000001" customHeight="1" x14ac:dyDescent="0.25">
      <c r="A9" s="5" t="s">
        <v>11</v>
      </c>
      <c r="B9" s="6" t="s">
        <v>565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0" t="s">
        <v>5</v>
      </c>
      <c r="J9" s="81" t="s">
        <v>235</v>
      </c>
      <c r="K9" s="82">
        <v>2</v>
      </c>
      <c r="L9" s="82">
        <v>0</v>
      </c>
      <c r="M9" s="82">
        <v>0</v>
      </c>
      <c r="N9" s="82">
        <v>2</v>
      </c>
      <c r="O9" s="83">
        <v>3</v>
      </c>
      <c r="Q9" s="73"/>
      <c r="X9" s="74"/>
      <c r="Z9" s="73"/>
      <c r="AG9" s="74"/>
    </row>
    <row r="10" spans="1:33" x14ac:dyDescent="0.25">
      <c r="A10" s="5" t="s">
        <v>12</v>
      </c>
      <c r="B10" s="6" t="s">
        <v>566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5" t="s">
        <v>66</v>
      </c>
      <c r="J10" s="86" t="s">
        <v>233</v>
      </c>
      <c r="K10" s="82">
        <v>3</v>
      </c>
      <c r="L10" s="82">
        <v>0</v>
      </c>
      <c r="M10" s="82">
        <v>0</v>
      </c>
      <c r="N10" s="82">
        <v>3</v>
      </c>
      <c r="O10" s="87">
        <v>5</v>
      </c>
      <c r="Q10" s="73"/>
      <c r="X10" s="74"/>
      <c r="Z10" s="73"/>
      <c r="AG10" s="74"/>
    </row>
    <row r="11" spans="1:33" ht="15.75" thickBot="1" x14ac:dyDescent="0.3">
      <c r="A11" s="10" t="s">
        <v>13</v>
      </c>
      <c r="B11" s="11" t="s">
        <v>567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88" t="s">
        <v>68</v>
      </c>
      <c r="J11" s="89" t="s">
        <v>69</v>
      </c>
      <c r="K11" s="90">
        <v>0</v>
      </c>
      <c r="L11" s="90">
        <v>2</v>
      </c>
      <c r="M11" s="90">
        <v>0</v>
      </c>
      <c r="N11" s="90">
        <v>1</v>
      </c>
      <c r="O11" s="91">
        <v>1</v>
      </c>
      <c r="Q11" s="73"/>
      <c r="X11" s="74"/>
      <c r="Z11" s="73"/>
      <c r="AG11" s="74"/>
    </row>
    <row r="12" spans="1:33" ht="15" customHeight="1" thickBot="1" x14ac:dyDescent="0.3">
      <c r="A12" s="303" t="s">
        <v>232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232</v>
      </c>
      <c r="J12" s="311"/>
      <c r="K12" s="92">
        <f>SUM(K5:K11)</f>
        <v>17</v>
      </c>
      <c r="L12" s="92">
        <f>SUM(L5:L11)</f>
        <v>4</v>
      </c>
      <c r="M12" s="92">
        <f>SUM(M5:M11)</f>
        <v>4</v>
      </c>
      <c r="N12" s="92">
        <f>SUM(N5:N11)</f>
        <v>21</v>
      </c>
      <c r="O12" s="93">
        <f>SUM(O5:O11)</f>
        <v>30</v>
      </c>
      <c r="Q12" s="73"/>
      <c r="X12" s="74"/>
      <c r="Z12" s="73"/>
      <c r="AG12" s="74"/>
    </row>
    <row r="13" spans="1:33" ht="15.75" thickBot="1" x14ac:dyDescent="0.3">
      <c r="A13" s="17"/>
      <c r="B13" s="49"/>
      <c r="C13" s="50"/>
      <c r="D13" s="50"/>
      <c r="E13" s="50"/>
      <c r="F13" s="50"/>
      <c r="G13" s="18"/>
      <c r="Q13" s="73"/>
      <c r="X13" s="74"/>
      <c r="Z13" s="73"/>
      <c r="AG13" s="74"/>
    </row>
    <row r="14" spans="1:33" ht="15.75" thickBot="1" x14ac:dyDescent="0.3">
      <c r="A14" s="305" t="s">
        <v>516</v>
      </c>
      <c r="B14" s="306"/>
      <c r="C14" s="306"/>
      <c r="D14" s="306"/>
      <c r="E14" s="306"/>
      <c r="F14" s="306"/>
      <c r="G14" s="307"/>
      <c r="I14" s="305" t="s">
        <v>516</v>
      </c>
      <c r="J14" s="306"/>
      <c r="K14" s="306"/>
      <c r="L14" s="306"/>
      <c r="M14" s="306"/>
      <c r="N14" s="306"/>
      <c r="O14" s="307"/>
      <c r="Q14" s="305" t="s">
        <v>516</v>
      </c>
      <c r="R14" s="306"/>
      <c r="S14" s="306"/>
      <c r="T14" s="306"/>
      <c r="U14" s="306"/>
      <c r="V14" s="306"/>
      <c r="W14" s="306"/>
      <c r="X14" s="307"/>
      <c r="Z14" s="305" t="s">
        <v>516</v>
      </c>
      <c r="AA14" s="306"/>
      <c r="AB14" s="306"/>
      <c r="AC14" s="306"/>
      <c r="AD14" s="306"/>
      <c r="AE14" s="306"/>
      <c r="AF14" s="306"/>
      <c r="AG14" s="307"/>
    </row>
    <row r="15" spans="1:33" ht="25.5" x14ac:dyDescent="0.25">
      <c r="A15" s="1" t="s">
        <v>523</v>
      </c>
      <c r="B15" s="2" t="s">
        <v>524</v>
      </c>
      <c r="C15" s="3" t="s">
        <v>1</v>
      </c>
      <c r="D15" s="3" t="s">
        <v>2</v>
      </c>
      <c r="E15" s="3" t="s">
        <v>3</v>
      </c>
      <c r="F15" s="3" t="s">
        <v>4</v>
      </c>
      <c r="G15" s="4" t="s">
        <v>525</v>
      </c>
      <c r="I15" s="94" t="s">
        <v>523</v>
      </c>
      <c r="J15" s="95" t="s">
        <v>524</v>
      </c>
      <c r="K15" s="96" t="s">
        <v>1</v>
      </c>
      <c r="L15" s="96" t="s">
        <v>2</v>
      </c>
      <c r="M15" s="96" t="s">
        <v>3</v>
      </c>
      <c r="N15" s="96" t="s">
        <v>4</v>
      </c>
      <c r="O15" s="97" t="s">
        <v>525</v>
      </c>
      <c r="Q15" s="130"/>
      <c r="R15" s="131" t="s">
        <v>523</v>
      </c>
      <c r="S15" s="132" t="s">
        <v>524</v>
      </c>
      <c r="T15" s="133" t="s">
        <v>1</v>
      </c>
      <c r="U15" s="133" t="s">
        <v>2</v>
      </c>
      <c r="V15" s="133" t="s">
        <v>3</v>
      </c>
      <c r="W15" s="133" t="s">
        <v>4</v>
      </c>
      <c r="X15" s="134" t="s">
        <v>525</v>
      </c>
      <c r="Z15" s="130"/>
      <c r="AA15" s="131" t="s">
        <v>523</v>
      </c>
      <c r="AB15" s="132" t="s">
        <v>524</v>
      </c>
      <c r="AC15" s="133" t="s">
        <v>1</v>
      </c>
      <c r="AD15" s="133" t="s">
        <v>2</v>
      </c>
      <c r="AE15" s="133" t="s">
        <v>3</v>
      </c>
      <c r="AF15" s="133" t="s">
        <v>4</v>
      </c>
      <c r="AG15" s="134" t="s">
        <v>525</v>
      </c>
    </row>
    <row r="16" spans="1:33" x14ac:dyDescent="0.25">
      <c r="A16" s="10" t="s">
        <v>14</v>
      </c>
      <c r="B16" s="11" t="s">
        <v>568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80" t="s">
        <v>73</v>
      </c>
      <c r="J16" s="84" t="s">
        <v>74</v>
      </c>
      <c r="K16" s="82">
        <v>3</v>
      </c>
      <c r="L16" s="82">
        <v>2</v>
      </c>
      <c r="M16" s="82">
        <v>0</v>
      </c>
      <c r="N16" s="82">
        <v>4</v>
      </c>
      <c r="O16" s="83">
        <v>6</v>
      </c>
      <c r="Q16" s="129" t="s">
        <v>531</v>
      </c>
      <c r="R16" s="10" t="s">
        <v>20</v>
      </c>
      <c r="S16" s="11" t="s">
        <v>569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29" t="s">
        <v>531</v>
      </c>
      <c r="AA16" s="10" t="s">
        <v>20</v>
      </c>
      <c r="AB16" s="11" t="s">
        <v>569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25">
      <c r="A17" s="10" t="s">
        <v>15</v>
      </c>
      <c r="B17" s="11" t="s">
        <v>101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80" t="s">
        <v>77</v>
      </c>
      <c r="J17" s="84" t="s">
        <v>78</v>
      </c>
      <c r="K17" s="82">
        <v>3</v>
      </c>
      <c r="L17" s="82">
        <v>0</v>
      </c>
      <c r="M17" s="82">
        <v>2</v>
      </c>
      <c r="N17" s="82">
        <v>4</v>
      </c>
      <c r="O17" s="83">
        <v>6</v>
      </c>
      <c r="Q17" s="129" t="s">
        <v>531</v>
      </c>
      <c r="R17" s="10" t="s">
        <v>21</v>
      </c>
      <c r="S17" s="11" t="s">
        <v>570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29" t="s">
        <v>531</v>
      </c>
      <c r="AA17" s="10" t="s">
        <v>21</v>
      </c>
      <c r="AB17" s="11" t="s">
        <v>570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25">
      <c r="A18" s="10" t="s">
        <v>17</v>
      </c>
      <c r="B18" s="11" t="s">
        <v>267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80" t="s">
        <v>280</v>
      </c>
      <c r="J18" s="84" t="s">
        <v>265</v>
      </c>
      <c r="K18" s="82">
        <v>3</v>
      </c>
      <c r="L18" s="82">
        <v>0</v>
      </c>
      <c r="M18" s="82">
        <v>0</v>
      </c>
      <c r="N18" s="82">
        <v>3</v>
      </c>
      <c r="O18" s="83">
        <v>3</v>
      </c>
      <c r="Q18" s="129" t="s">
        <v>531</v>
      </c>
      <c r="R18" s="10" t="s">
        <v>22</v>
      </c>
      <c r="S18" s="11" t="s">
        <v>571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29" t="s">
        <v>531</v>
      </c>
      <c r="AA18" s="10" t="s">
        <v>22</v>
      </c>
      <c r="AB18" s="11" t="s">
        <v>571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26.25" thickBot="1" x14ac:dyDescent="0.3">
      <c r="A19" s="10" t="s">
        <v>18</v>
      </c>
      <c r="B19" s="11" t="s">
        <v>80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80" t="s">
        <v>79</v>
      </c>
      <c r="J19" s="84" t="s">
        <v>80</v>
      </c>
      <c r="K19" s="82">
        <v>3</v>
      </c>
      <c r="L19" s="82">
        <v>0</v>
      </c>
      <c r="M19" s="82">
        <v>0</v>
      </c>
      <c r="N19" s="82">
        <v>3</v>
      </c>
      <c r="O19" s="83">
        <v>3</v>
      </c>
      <c r="Q19" s="135" t="s">
        <v>531</v>
      </c>
      <c r="R19" s="71" t="s">
        <v>23</v>
      </c>
      <c r="S19" s="53" t="s">
        <v>572</v>
      </c>
      <c r="T19" s="54">
        <v>2</v>
      </c>
      <c r="U19" s="54">
        <v>2</v>
      </c>
      <c r="V19" s="54">
        <v>0</v>
      </c>
      <c r="W19" s="54">
        <v>3</v>
      </c>
      <c r="X19" s="72">
        <v>4</v>
      </c>
      <c r="Z19" s="135" t="s">
        <v>531</v>
      </c>
      <c r="AA19" s="71" t="s">
        <v>23</v>
      </c>
      <c r="AB19" s="53" t="s">
        <v>572</v>
      </c>
      <c r="AC19" s="54">
        <v>2</v>
      </c>
      <c r="AD19" s="54">
        <v>2</v>
      </c>
      <c r="AE19" s="54">
        <v>0</v>
      </c>
      <c r="AF19" s="54">
        <v>3</v>
      </c>
      <c r="AG19" s="72">
        <v>4</v>
      </c>
    </row>
    <row r="20" spans="1:33" ht="17.45" customHeight="1" thickBot="1" x14ac:dyDescent="0.3">
      <c r="A20" s="10" t="s">
        <v>20</v>
      </c>
      <c r="B20" s="11" t="s">
        <v>569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80" t="s">
        <v>14</v>
      </c>
      <c r="J20" s="84" t="s">
        <v>281</v>
      </c>
      <c r="K20" s="82">
        <v>2</v>
      </c>
      <c r="L20" s="82">
        <v>0</v>
      </c>
      <c r="M20" s="82">
        <v>0</v>
      </c>
      <c r="N20" s="82">
        <v>2</v>
      </c>
      <c r="O20" s="83">
        <v>3</v>
      </c>
      <c r="Q20" s="136"/>
      <c r="R20" s="137"/>
      <c r="S20" s="138" t="s">
        <v>529</v>
      </c>
      <c r="T20" s="136">
        <f>SUM(T16:T19)</f>
        <v>11</v>
      </c>
      <c r="U20" s="136">
        <f>SUM(U16:U19)</f>
        <v>2</v>
      </c>
      <c r="V20" s="136">
        <f>SUM(V16:V19)</f>
        <v>2</v>
      </c>
      <c r="W20" s="136">
        <f>SUM(W16:W19)</f>
        <v>13</v>
      </c>
      <c r="X20" s="139">
        <f>SUM(X16:X19)</f>
        <v>20</v>
      </c>
      <c r="Z20" s="136"/>
      <c r="AA20" s="137"/>
      <c r="AB20" s="138" t="s">
        <v>529</v>
      </c>
      <c r="AC20" s="136">
        <f>SUM(AC16:AC19)</f>
        <v>11</v>
      </c>
      <c r="AD20" s="136">
        <f>SUM(AD16:AD19)</f>
        <v>2</v>
      </c>
      <c r="AE20" s="136">
        <f>SUM(AE16:AE19)</f>
        <v>2</v>
      </c>
      <c r="AF20" s="136">
        <f>SUM(AF16:AF19)</f>
        <v>13</v>
      </c>
      <c r="AG20" s="139">
        <f>SUM(AG16:AG19)</f>
        <v>20</v>
      </c>
    </row>
    <row r="21" spans="1:33" x14ac:dyDescent="0.25">
      <c r="A21" s="10" t="s">
        <v>21</v>
      </c>
      <c r="B21" s="11" t="s">
        <v>570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80" t="s">
        <v>70</v>
      </c>
      <c r="J21" s="81" t="s">
        <v>71</v>
      </c>
      <c r="K21" s="82">
        <v>2</v>
      </c>
      <c r="L21" s="82">
        <v>0</v>
      </c>
      <c r="M21" s="82">
        <v>2</v>
      </c>
      <c r="N21" s="82">
        <v>3</v>
      </c>
      <c r="O21" s="83">
        <v>4</v>
      </c>
      <c r="Q21" s="73"/>
      <c r="X21" s="74"/>
      <c r="Z21" s="73"/>
      <c r="AG21" s="74"/>
    </row>
    <row r="22" spans="1:33" x14ac:dyDescent="0.25">
      <c r="A22" s="10" t="s">
        <v>22</v>
      </c>
      <c r="B22" s="11" t="s">
        <v>571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80" t="s">
        <v>75</v>
      </c>
      <c r="J22" s="81" t="s">
        <v>76</v>
      </c>
      <c r="K22" s="82">
        <v>2</v>
      </c>
      <c r="L22" s="82">
        <v>2</v>
      </c>
      <c r="M22" s="82">
        <v>0</v>
      </c>
      <c r="N22" s="82">
        <v>3</v>
      </c>
      <c r="O22" s="83">
        <v>5</v>
      </c>
      <c r="Q22" s="73"/>
      <c r="X22" s="74"/>
      <c r="Z22" s="73"/>
      <c r="AG22" s="74"/>
    </row>
    <row r="23" spans="1:33" ht="26.25" thickBot="1" x14ac:dyDescent="0.3">
      <c r="A23" s="71" t="s">
        <v>23</v>
      </c>
      <c r="B23" s="53" t="s">
        <v>572</v>
      </c>
      <c r="C23" s="54">
        <v>2</v>
      </c>
      <c r="D23" s="54">
        <v>2</v>
      </c>
      <c r="E23" s="54">
        <v>0</v>
      </c>
      <c r="F23" s="54">
        <v>3</v>
      </c>
      <c r="G23" s="72">
        <v>4</v>
      </c>
      <c r="I23" s="88" t="s">
        <v>81</v>
      </c>
      <c r="J23" s="89" t="s">
        <v>82</v>
      </c>
      <c r="K23" s="90">
        <v>0</v>
      </c>
      <c r="L23" s="90">
        <v>2</v>
      </c>
      <c r="M23" s="90">
        <v>0</v>
      </c>
      <c r="N23" s="90">
        <v>1</v>
      </c>
      <c r="O23" s="91">
        <v>1</v>
      </c>
      <c r="Q23" s="73"/>
      <c r="X23" s="74"/>
      <c r="Z23" s="73"/>
      <c r="AG23" s="74"/>
    </row>
    <row r="24" spans="1:33" ht="15" customHeight="1" thickBot="1" x14ac:dyDescent="0.3">
      <c r="A24" s="308" t="s">
        <v>232</v>
      </c>
      <c r="B24" s="309"/>
      <c r="C24" s="55">
        <f>SUM(C16:C23)</f>
        <v>18</v>
      </c>
      <c r="D24" s="55">
        <f>SUM(D16:D23)</f>
        <v>4</v>
      </c>
      <c r="E24" s="55">
        <f>SUM(E16:E23)</f>
        <v>2</v>
      </c>
      <c r="F24" s="55">
        <f>SUM(F16:F23)</f>
        <v>21</v>
      </c>
      <c r="G24" s="56">
        <f>SUM(G16:G23)</f>
        <v>30</v>
      </c>
      <c r="I24" s="310" t="s">
        <v>232</v>
      </c>
      <c r="J24" s="340"/>
      <c r="K24" s="92">
        <f>SUM(K16:K23)</f>
        <v>18</v>
      </c>
      <c r="L24" s="92">
        <f>SUM(L16:L23)</f>
        <v>6</v>
      </c>
      <c r="M24" s="92">
        <f>SUM(M16:M23)</f>
        <v>4</v>
      </c>
      <c r="N24" s="92">
        <f>SUM(N16:N23)</f>
        <v>23</v>
      </c>
      <c r="O24" s="93">
        <f>SUM(O16:O23)</f>
        <v>31</v>
      </c>
      <c r="Q24" s="73"/>
      <c r="X24" s="74"/>
      <c r="Z24" s="73"/>
      <c r="AG24" s="74"/>
    </row>
    <row r="25" spans="1:33" ht="15.75" thickBot="1" x14ac:dyDescent="0.3">
      <c r="A25" s="73"/>
      <c r="G25" s="74"/>
      <c r="Q25" s="73"/>
      <c r="X25" s="74"/>
      <c r="Z25" s="73"/>
      <c r="AG25" s="74"/>
    </row>
    <row r="26" spans="1:33" ht="15.75" thickBot="1" x14ac:dyDescent="0.3">
      <c r="A26" s="305" t="s">
        <v>517</v>
      </c>
      <c r="B26" s="306"/>
      <c r="C26" s="306"/>
      <c r="D26" s="306"/>
      <c r="E26" s="306"/>
      <c r="F26" s="306"/>
      <c r="G26" s="307"/>
      <c r="I26" s="305" t="s">
        <v>517</v>
      </c>
      <c r="J26" s="306"/>
      <c r="K26" s="306"/>
      <c r="L26" s="306"/>
      <c r="M26" s="306"/>
      <c r="N26" s="306"/>
      <c r="O26" s="307"/>
      <c r="Q26" s="305" t="s">
        <v>517</v>
      </c>
      <c r="R26" s="306"/>
      <c r="S26" s="306"/>
      <c r="T26" s="306"/>
      <c r="U26" s="306"/>
      <c r="V26" s="306"/>
      <c r="W26" s="306"/>
      <c r="X26" s="307"/>
      <c r="Z26" s="305" t="s">
        <v>517</v>
      </c>
      <c r="AA26" s="306"/>
      <c r="AB26" s="306"/>
      <c r="AC26" s="306"/>
      <c r="AD26" s="306"/>
      <c r="AE26" s="306"/>
      <c r="AF26" s="306"/>
      <c r="AG26" s="307"/>
    </row>
    <row r="27" spans="1:33" ht="25.5" x14ac:dyDescent="0.25">
      <c r="A27" s="1" t="s">
        <v>523</v>
      </c>
      <c r="B27" s="2" t="s">
        <v>524</v>
      </c>
      <c r="C27" s="3" t="s">
        <v>1</v>
      </c>
      <c r="D27" s="3" t="s">
        <v>2</v>
      </c>
      <c r="E27" s="3" t="s">
        <v>3</v>
      </c>
      <c r="F27" s="3" t="s">
        <v>4</v>
      </c>
      <c r="G27" s="4" t="s">
        <v>525</v>
      </c>
      <c r="I27" s="94" t="s">
        <v>523</v>
      </c>
      <c r="J27" s="95" t="s">
        <v>524</v>
      </c>
      <c r="K27" s="96" t="s">
        <v>1</v>
      </c>
      <c r="L27" s="96" t="s">
        <v>2</v>
      </c>
      <c r="M27" s="96" t="s">
        <v>3</v>
      </c>
      <c r="N27" s="96" t="s">
        <v>4</v>
      </c>
      <c r="O27" s="97" t="s">
        <v>525</v>
      </c>
      <c r="Q27" s="145"/>
      <c r="R27" s="146" t="s">
        <v>523</v>
      </c>
      <c r="S27" s="147" t="s">
        <v>524</v>
      </c>
      <c r="T27" s="133" t="s">
        <v>1</v>
      </c>
      <c r="U27" s="133" t="s">
        <v>2</v>
      </c>
      <c r="V27" s="133" t="s">
        <v>3</v>
      </c>
      <c r="W27" s="148" t="s">
        <v>4</v>
      </c>
      <c r="X27" s="149" t="s">
        <v>525</v>
      </c>
      <c r="Z27" s="145"/>
      <c r="AA27" s="146" t="s">
        <v>523</v>
      </c>
      <c r="AB27" s="147" t="s">
        <v>524</v>
      </c>
      <c r="AC27" s="133" t="s">
        <v>1</v>
      </c>
      <c r="AD27" s="133" t="s">
        <v>2</v>
      </c>
      <c r="AE27" s="133" t="s">
        <v>3</v>
      </c>
      <c r="AF27" s="148" t="s">
        <v>4</v>
      </c>
      <c r="AG27" s="149" t="s">
        <v>525</v>
      </c>
    </row>
    <row r="28" spans="1:33" x14ac:dyDescent="0.25">
      <c r="A28" s="19" t="s">
        <v>24</v>
      </c>
      <c r="B28" s="20" t="s">
        <v>573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84" t="s">
        <v>282</v>
      </c>
      <c r="J28" s="84" t="s">
        <v>283</v>
      </c>
      <c r="K28" s="82">
        <v>2</v>
      </c>
      <c r="L28" s="82">
        <v>2</v>
      </c>
      <c r="M28" s="82">
        <v>0</v>
      </c>
      <c r="N28" s="82">
        <v>3</v>
      </c>
      <c r="O28" s="82">
        <v>4</v>
      </c>
      <c r="Q28" s="129" t="s">
        <v>531</v>
      </c>
      <c r="R28" s="19" t="s">
        <v>24</v>
      </c>
      <c r="S28" s="20" t="s">
        <v>573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29" t="s">
        <v>531</v>
      </c>
      <c r="AA28" s="19" t="s">
        <v>24</v>
      </c>
      <c r="AB28" s="20" t="s">
        <v>573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25">
      <c r="A29" s="23" t="s">
        <v>25</v>
      </c>
      <c r="B29" s="20" t="s">
        <v>574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84" t="s">
        <v>89</v>
      </c>
      <c r="J29" s="84" t="s">
        <v>90</v>
      </c>
      <c r="K29" s="82">
        <v>2</v>
      </c>
      <c r="L29" s="82">
        <v>2</v>
      </c>
      <c r="M29" s="82">
        <v>0</v>
      </c>
      <c r="N29" s="82">
        <v>3</v>
      </c>
      <c r="O29" s="82">
        <v>5</v>
      </c>
      <c r="Q29" s="129" t="s">
        <v>531</v>
      </c>
      <c r="R29" s="23" t="s">
        <v>25</v>
      </c>
      <c r="S29" s="20" t="s">
        <v>574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29" t="s">
        <v>531</v>
      </c>
      <c r="AA29" s="23" t="s">
        <v>25</v>
      </c>
      <c r="AB29" s="20" t="s">
        <v>574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25">
      <c r="A30" s="19" t="s">
        <v>26</v>
      </c>
      <c r="B30" s="20" t="s">
        <v>575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84" t="s">
        <v>284</v>
      </c>
      <c r="J30" s="84" t="s">
        <v>285</v>
      </c>
      <c r="K30" s="82">
        <v>3</v>
      </c>
      <c r="L30" s="82">
        <v>0</v>
      </c>
      <c r="M30" s="82">
        <v>2</v>
      </c>
      <c r="N30" s="82">
        <v>4</v>
      </c>
      <c r="O30" s="82">
        <v>6</v>
      </c>
      <c r="Q30" s="129" t="s">
        <v>531</v>
      </c>
      <c r="R30" s="19" t="s">
        <v>26</v>
      </c>
      <c r="S30" s="20" t="s">
        <v>575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29" t="s">
        <v>531</v>
      </c>
      <c r="AA30" s="19" t="s">
        <v>26</v>
      </c>
      <c r="AB30" s="20" t="s">
        <v>575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25">
      <c r="A31" s="19" t="s">
        <v>27</v>
      </c>
      <c r="B31" s="20" t="s">
        <v>576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84" t="s">
        <v>286</v>
      </c>
      <c r="J31" s="84" t="s">
        <v>287</v>
      </c>
      <c r="K31" s="82">
        <v>2</v>
      </c>
      <c r="L31" s="82">
        <v>0</v>
      </c>
      <c r="M31" s="82">
        <v>2</v>
      </c>
      <c r="N31" s="82">
        <v>3</v>
      </c>
      <c r="O31" s="82">
        <v>4</v>
      </c>
      <c r="Q31" s="129" t="s">
        <v>531</v>
      </c>
      <c r="R31" s="19" t="s">
        <v>27</v>
      </c>
      <c r="S31" s="20" t="s">
        <v>576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29" t="s">
        <v>531</v>
      </c>
      <c r="AA31" s="19" t="s">
        <v>27</v>
      </c>
      <c r="AB31" s="20" t="s">
        <v>576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.75" thickBot="1" x14ac:dyDescent="0.3">
      <c r="A32" s="19" t="s">
        <v>27</v>
      </c>
      <c r="B32" s="20" t="s">
        <v>577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84" t="s">
        <v>288</v>
      </c>
      <c r="J32" s="84" t="s">
        <v>268</v>
      </c>
      <c r="K32" s="82">
        <v>3</v>
      </c>
      <c r="L32" s="82">
        <v>0</v>
      </c>
      <c r="M32" s="82">
        <v>0</v>
      </c>
      <c r="N32" s="82">
        <v>3</v>
      </c>
      <c r="O32" s="82">
        <v>4</v>
      </c>
      <c r="Q32" s="129" t="s">
        <v>531</v>
      </c>
      <c r="R32" s="19" t="s">
        <v>27</v>
      </c>
      <c r="S32" s="20" t="s">
        <v>577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29" t="s">
        <v>531</v>
      </c>
      <c r="AA32" s="19" t="s">
        <v>27</v>
      </c>
      <c r="AB32" s="20" t="s">
        <v>577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.75" thickBot="1" x14ac:dyDescent="0.3">
      <c r="A33" s="57" t="s">
        <v>28</v>
      </c>
      <c r="B33" s="58" t="s">
        <v>67</v>
      </c>
      <c r="C33" s="59">
        <v>3</v>
      </c>
      <c r="D33" s="59">
        <v>0</v>
      </c>
      <c r="E33" s="59">
        <v>0</v>
      </c>
      <c r="F33" s="59">
        <v>3</v>
      </c>
      <c r="G33" s="60">
        <v>5</v>
      </c>
      <c r="I33" s="84" t="s">
        <v>7</v>
      </c>
      <c r="J33" s="84" t="s">
        <v>92</v>
      </c>
      <c r="K33" s="82">
        <v>2</v>
      </c>
      <c r="L33" s="82">
        <v>0</v>
      </c>
      <c r="M33" s="82">
        <v>0</v>
      </c>
      <c r="N33" s="82">
        <v>2</v>
      </c>
      <c r="O33" s="82">
        <v>3</v>
      </c>
      <c r="Q33" s="141"/>
      <c r="R33" s="150"/>
      <c r="S33" s="138" t="s">
        <v>529</v>
      </c>
      <c r="T33" s="137">
        <f>SUM(T28:T32)</f>
        <v>12</v>
      </c>
      <c r="U33" s="137">
        <f>SUM(U28:U32)</f>
        <v>0</v>
      </c>
      <c r="V33" s="137">
        <f>SUM(V28:V32)</f>
        <v>8</v>
      </c>
      <c r="W33" s="137">
        <f>SUM(W28:W32)</f>
        <v>16</v>
      </c>
      <c r="X33" s="151">
        <f>SUM(X28:X32)</f>
        <v>25</v>
      </c>
      <c r="Z33" s="141"/>
      <c r="AA33" s="150"/>
      <c r="AB33" s="138" t="s">
        <v>529</v>
      </c>
      <c r="AC33" s="137">
        <f>SUM(AC28:AC32)</f>
        <v>12</v>
      </c>
      <c r="AD33" s="137">
        <f>SUM(AD28:AD32)</f>
        <v>0</v>
      </c>
      <c r="AE33" s="137">
        <f>SUM(AE28:AE32)</f>
        <v>8</v>
      </c>
      <c r="AF33" s="137">
        <f>SUM(AF28:AF32)</f>
        <v>16</v>
      </c>
      <c r="AG33" s="151">
        <f>SUM(AG28:AG32)</f>
        <v>25</v>
      </c>
    </row>
    <row r="34" spans="1:33" ht="15" customHeight="1" thickBot="1" x14ac:dyDescent="0.3">
      <c r="A34" s="310" t="s">
        <v>232</v>
      </c>
      <c r="B34" s="311"/>
      <c r="C34" s="61">
        <f>SUM(C28:C33)</f>
        <v>15</v>
      </c>
      <c r="D34" s="61">
        <f>SUM(D28:D33)</f>
        <v>0</v>
      </c>
      <c r="E34" s="61">
        <f>SUM(E28:E33)</f>
        <v>8</v>
      </c>
      <c r="F34" s="61">
        <f>SUM(F28:F33)</f>
        <v>19</v>
      </c>
      <c r="G34" s="62">
        <f>SUM(G28:G33)</f>
        <v>30</v>
      </c>
      <c r="I34" s="271" t="s">
        <v>289</v>
      </c>
      <c r="J34" s="271" t="s">
        <v>269</v>
      </c>
      <c r="K34" s="90">
        <v>3</v>
      </c>
      <c r="L34" s="90">
        <v>0</v>
      </c>
      <c r="M34" s="90">
        <v>0</v>
      </c>
      <c r="N34" s="90">
        <v>3</v>
      </c>
      <c r="O34" s="90">
        <v>4</v>
      </c>
      <c r="Q34" s="73"/>
      <c r="X34" s="74"/>
      <c r="Z34" s="73"/>
      <c r="AG34" s="74"/>
    </row>
    <row r="35" spans="1:33" ht="15.75" thickBot="1" x14ac:dyDescent="0.3">
      <c r="A35" s="17"/>
      <c r="B35" s="49"/>
      <c r="C35" s="51"/>
      <c r="D35" s="51"/>
      <c r="E35" s="51"/>
      <c r="F35" s="51"/>
      <c r="G35" s="225"/>
      <c r="I35" s="310" t="s">
        <v>232</v>
      </c>
      <c r="J35" s="340"/>
      <c r="K35" s="92">
        <f>SUM(K27:K34)</f>
        <v>17</v>
      </c>
      <c r="L35" s="92">
        <f>SUM(L27:L34)</f>
        <v>4</v>
      </c>
      <c r="M35" s="92">
        <f>SUM(M27:M34)</f>
        <v>4</v>
      </c>
      <c r="N35" s="92">
        <f>SUM(N27:N34)</f>
        <v>21</v>
      </c>
      <c r="O35" s="93">
        <f>SUM(O27:O34)</f>
        <v>30</v>
      </c>
      <c r="Q35" s="73"/>
      <c r="X35" s="74"/>
      <c r="Z35" s="73"/>
      <c r="AG35" s="74"/>
    </row>
    <row r="36" spans="1:33" ht="15.75" thickBot="1" x14ac:dyDescent="0.3">
      <c r="A36" s="17"/>
      <c r="B36" s="49"/>
      <c r="C36" s="50"/>
      <c r="D36" s="50"/>
      <c r="E36" s="50"/>
      <c r="F36" s="50"/>
      <c r="G36" s="18"/>
      <c r="Q36" s="73"/>
      <c r="X36" s="74"/>
      <c r="Z36" s="73"/>
      <c r="AG36" s="74"/>
    </row>
    <row r="37" spans="1:33" ht="15.75" thickBot="1" x14ac:dyDescent="0.3">
      <c r="A37" s="305" t="s">
        <v>518</v>
      </c>
      <c r="B37" s="306"/>
      <c r="C37" s="306"/>
      <c r="D37" s="306"/>
      <c r="E37" s="306"/>
      <c r="F37" s="306"/>
      <c r="G37" s="307"/>
      <c r="I37" s="305" t="s">
        <v>518</v>
      </c>
      <c r="J37" s="306"/>
      <c r="K37" s="306"/>
      <c r="L37" s="306"/>
      <c r="M37" s="306"/>
      <c r="N37" s="306"/>
      <c r="O37" s="307"/>
      <c r="Q37" s="305" t="s">
        <v>518</v>
      </c>
      <c r="R37" s="306"/>
      <c r="S37" s="306"/>
      <c r="T37" s="306"/>
      <c r="U37" s="306"/>
      <c r="V37" s="306"/>
      <c r="W37" s="306"/>
      <c r="X37" s="307"/>
      <c r="Z37" s="305" t="s">
        <v>518</v>
      </c>
      <c r="AA37" s="306"/>
      <c r="AB37" s="306"/>
      <c r="AC37" s="306"/>
      <c r="AD37" s="306"/>
      <c r="AE37" s="306"/>
      <c r="AF37" s="306"/>
      <c r="AG37" s="307"/>
    </row>
    <row r="38" spans="1:33" ht="25.5" x14ac:dyDescent="0.25">
      <c r="A38" s="24" t="s">
        <v>523</v>
      </c>
      <c r="B38" s="25" t="s">
        <v>524</v>
      </c>
      <c r="C38" s="26" t="s">
        <v>1</v>
      </c>
      <c r="D38" s="26" t="s">
        <v>2</v>
      </c>
      <c r="E38" s="26" t="s">
        <v>3</v>
      </c>
      <c r="F38" s="26" t="s">
        <v>4</v>
      </c>
      <c r="G38" s="27" t="s">
        <v>525</v>
      </c>
      <c r="I38" s="94" t="s">
        <v>523</v>
      </c>
      <c r="J38" s="95" t="s">
        <v>524</v>
      </c>
      <c r="K38" s="96" t="s">
        <v>1</v>
      </c>
      <c r="L38" s="96" t="s">
        <v>2</v>
      </c>
      <c r="M38" s="96" t="s">
        <v>3</v>
      </c>
      <c r="N38" s="96" t="s">
        <v>4</v>
      </c>
      <c r="O38" s="97" t="s">
        <v>525</v>
      </c>
      <c r="Q38" s="145"/>
      <c r="R38" s="133" t="s">
        <v>523</v>
      </c>
      <c r="S38" s="132" t="s">
        <v>524</v>
      </c>
      <c r="T38" s="133" t="s">
        <v>1</v>
      </c>
      <c r="U38" s="133" t="s">
        <v>2</v>
      </c>
      <c r="V38" s="133" t="s">
        <v>3</v>
      </c>
      <c r="W38" s="133" t="s">
        <v>4</v>
      </c>
      <c r="X38" s="134" t="s">
        <v>525</v>
      </c>
      <c r="Z38" s="145"/>
      <c r="AA38" s="133" t="s">
        <v>523</v>
      </c>
      <c r="AB38" s="132" t="s">
        <v>524</v>
      </c>
      <c r="AC38" s="133" t="s">
        <v>1</v>
      </c>
      <c r="AD38" s="133" t="s">
        <v>2</v>
      </c>
      <c r="AE38" s="133" t="s">
        <v>3</v>
      </c>
      <c r="AF38" s="133" t="s">
        <v>4</v>
      </c>
      <c r="AG38" s="134" t="s">
        <v>525</v>
      </c>
    </row>
    <row r="39" spans="1:33" x14ac:dyDescent="0.25">
      <c r="A39" s="19" t="s">
        <v>30</v>
      </c>
      <c r="B39" s="20" t="s">
        <v>578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80" t="s">
        <v>99</v>
      </c>
      <c r="J39" s="84" t="s">
        <v>100</v>
      </c>
      <c r="K39" s="82">
        <v>3</v>
      </c>
      <c r="L39" s="82">
        <v>0</v>
      </c>
      <c r="M39" s="82">
        <v>0</v>
      </c>
      <c r="N39" s="82">
        <v>3</v>
      </c>
      <c r="O39" s="83">
        <v>5</v>
      </c>
      <c r="Q39" s="129" t="s">
        <v>531</v>
      </c>
      <c r="R39" s="19" t="s">
        <v>30</v>
      </c>
      <c r="S39" s="20" t="s">
        <v>578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29" t="s">
        <v>531</v>
      </c>
      <c r="AA39" s="19" t="s">
        <v>30</v>
      </c>
      <c r="AB39" s="20" t="s">
        <v>578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25">
      <c r="A40" s="19" t="s">
        <v>31</v>
      </c>
      <c r="B40" s="20" t="s">
        <v>579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80" t="s">
        <v>117</v>
      </c>
      <c r="J40" s="84" t="s">
        <v>118</v>
      </c>
      <c r="K40" s="82">
        <v>3</v>
      </c>
      <c r="L40" s="82">
        <v>0</v>
      </c>
      <c r="M40" s="82">
        <v>0</v>
      </c>
      <c r="N40" s="82">
        <v>3</v>
      </c>
      <c r="O40" s="83">
        <v>6</v>
      </c>
      <c r="Q40" s="129" t="s">
        <v>531</v>
      </c>
      <c r="R40" s="19" t="s">
        <v>31</v>
      </c>
      <c r="S40" s="20" t="s">
        <v>579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29" t="s">
        <v>531</v>
      </c>
      <c r="AA40" s="19" t="s">
        <v>31</v>
      </c>
      <c r="AB40" s="20" t="s">
        <v>579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25">
      <c r="A41" s="19" t="s">
        <v>32</v>
      </c>
      <c r="B41" s="20" t="s">
        <v>580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80" t="s">
        <v>164</v>
      </c>
      <c r="J41" s="84" t="s">
        <v>91</v>
      </c>
      <c r="K41" s="82">
        <v>2</v>
      </c>
      <c r="L41" s="82">
        <v>0</v>
      </c>
      <c r="M41" s="82">
        <v>0</v>
      </c>
      <c r="N41" s="82">
        <v>2</v>
      </c>
      <c r="O41" s="83">
        <v>3</v>
      </c>
      <c r="Q41" s="129" t="s">
        <v>531</v>
      </c>
      <c r="R41" s="19" t="s">
        <v>32</v>
      </c>
      <c r="S41" s="20" t="s">
        <v>580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29" t="s">
        <v>531</v>
      </c>
      <c r="AA41" s="19" t="s">
        <v>32</v>
      </c>
      <c r="AB41" s="20" t="s">
        <v>580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25">
      <c r="A42" s="19" t="s">
        <v>27</v>
      </c>
      <c r="B42" s="20" t="s">
        <v>581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80" t="s">
        <v>290</v>
      </c>
      <c r="J42" s="84" t="s">
        <v>291</v>
      </c>
      <c r="K42" s="82">
        <v>3</v>
      </c>
      <c r="L42" s="82">
        <v>0</v>
      </c>
      <c r="M42" s="82">
        <v>2</v>
      </c>
      <c r="N42" s="82">
        <v>4</v>
      </c>
      <c r="O42" s="83">
        <v>6</v>
      </c>
      <c r="Q42" s="129" t="s">
        <v>531</v>
      </c>
      <c r="R42" s="19" t="s">
        <v>27</v>
      </c>
      <c r="S42" s="20" t="s">
        <v>581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29" t="s">
        <v>531</v>
      </c>
      <c r="AA42" s="19" t="s">
        <v>27</v>
      </c>
      <c r="AB42" s="20" t="s">
        <v>581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.75" thickBot="1" x14ac:dyDescent="0.3">
      <c r="A43" s="19" t="s">
        <v>33</v>
      </c>
      <c r="B43" s="20" t="s">
        <v>91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80" t="s">
        <v>292</v>
      </c>
      <c r="J43" s="84" t="s">
        <v>270</v>
      </c>
      <c r="K43" s="82">
        <v>3</v>
      </c>
      <c r="L43" s="82">
        <v>0</v>
      </c>
      <c r="M43" s="82">
        <v>0</v>
      </c>
      <c r="N43" s="82">
        <v>3</v>
      </c>
      <c r="O43" s="83">
        <v>5</v>
      </c>
      <c r="Q43" s="129" t="s">
        <v>531</v>
      </c>
      <c r="R43" s="19" t="s">
        <v>35</v>
      </c>
      <c r="S43" s="58" t="s">
        <v>582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29" t="s">
        <v>531</v>
      </c>
      <c r="AA43" s="19" t="s">
        <v>35</v>
      </c>
      <c r="AB43" s="58" t="s">
        <v>582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.75" thickBot="1" x14ac:dyDescent="0.3">
      <c r="A44" s="57" t="s">
        <v>35</v>
      </c>
      <c r="B44" s="58" t="s">
        <v>582</v>
      </c>
      <c r="C44" s="63">
        <v>3</v>
      </c>
      <c r="D44" s="63">
        <v>0</v>
      </c>
      <c r="E44" s="63">
        <v>4</v>
      </c>
      <c r="F44" s="63">
        <v>5</v>
      </c>
      <c r="G44" s="64">
        <v>7</v>
      </c>
      <c r="I44" s="80" t="s">
        <v>15</v>
      </c>
      <c r="J44" s="84" t="s">
        <v>101</v>
      </c>
      <c r="K44" s="82">
        <v>2</v>
      </c>
      <c r="L44" s="82">
        <v>0</v>
      </c>
      <c r="M44" s="82">
        <v>0</v>
      </c>
      <c r="N44" s="82">
        <v>2</v>
      </c>
      <c r="O44" s="83">
        <v>3</v>
      </c>
      <c r="Q44" s="152"/>
      <c r="R44" s="153"/>
      <c r="S44" s="153" t="s">
        <v>529</v>
      </c>
      <c r="T44" s="154">
        <f>SUM(T39:T43)</f>
        <v>13</v>
      </c>
      <c r="U44" s="154">
        <f>SUM(U39:U43)</f>
        <v>0</v>
      </c>
      <c r="V44" s="154">
        <f>SUM(V39:V43)</f>
        <v>10</v>
      </c>
      <c r="W44" s="154">
        <f>SUM(W39:W43)</f>
        <v>18</v>
      </c>
      <c r="X44" s="155">
        <f>SUM(X39:X43)</f>
        <v>27</v>
      </c>
      <c r="Z44" s="152"/>
      <c r="AA44" s="153"/>
      <c r="AB44" s="153" t="s">
        <v>529</v>
      </c>
      <c r="AC44" s="154">
        <f>SUM(AC39:AC43)</f>
        <v>13</v>
      </c>
      <c r="AD44" s="154">
        <f>SUM(AD39:AD43)</f>
        <v>0</v>
      </c>
      <c r="AE44" s="154">
        <f>SUM(AE39:AE43)</f>
        <v>10</v>
      </c>
      <c r="AF44" s="154">
        <f>SUM(AF39:AF43)</f>
        <v>18</v>
      </c>
      <c r="AG44" s="155">
        <f>SUM(AG39:AG43)</f>
        <v>27</v>
      </c>
    </row>
    <row r="45" spans="1:33" ht="15" customHeight="1" thickBot="1" x14ac:dyDescent="0.3">
      <c r="A45" s="310" t="s">
        <v>232</v>
      </c>
      <c r="B45" s="311"/>
      <c r="C45" s="65">
        <f>SUM(C39:C44)</f>
        <v>15</v>
      </c>
      <c r="D45" s="65">
        <f>SUM(D39:D44)</f>
        <v>0</v>
      </c>
      <c r="E45" s="65">
        <f>SUM(E39:E44)</f>
        <v>10</v>
      </c>
      <c r="F45" s="65">
        <f>SUM(F39:F44)</f>
        <v>20</v>
      </c>
      <c r="G45" s="66">
        <f>SUM(G39:G44)</f>
        <v>30</v>
      </c>
      <c r="I45" s="88" t="s">
        <v>293</v>
      </c>
      <c r="J45" s="271" t="s">
        <v>294</v>
      </c>
      <c r="K45" s="90">
        <v>0</v>
      </c>
      <c r="L45" s="90">
        <v>0</v>
      </c>
      <c r="M45" s="90">
        <v>0</v>
      </c>
      <c r="N45" s="90">
        <v>0</v>
      </c>
      <c r="O45" s="91">
        <v>5</v>
      </c>
      <c r="Q45" s="73"/>
      <c r="X45" s="74"/>
      <c r="Z45" s="73"/>
      <c r="AG45" s="74"/>
    </row>
    <row r="46" spans="1:33" ht="15.75" thickBot="1" x14ac:dyDescent="0.3">
      <c r="A46" s="17"/>
      <c r="B46" s="49"/>
      <c r="C46" s="50"/>
      <c r="D46" s="50"/>
      <c r="E46" s="50"/>
      <c r="F46" s="50"/>
      <c r="G46" s="18"/>
      <c r="I46" s="310" t="s">
        <v>232</v>
      </c>
      <c r="J46" s="340"/>
      <c r="K46" s="92">
        <f>SUM(K38:K45)</f>
        <v>16</v>
      </c>
      <c r="L46" s="92">
        <f>SUM(L38:L45)</f>
        <v>0</v>
      </c>
      <c r="M46" s="92">
        <f>SUM(M38:M45)</f>
        <v>2</v>
      </c>
      <c r="N46" s="92">
        <f>SUM(N38:N45)</f>
        <v>17</v>
      </c>
      <c r="O46" s="93">
        <f>SUM(O38:O45)</f>
        <v>33</v>
      </c>
      <c r="Q46" s="73"/>
      <c r="X46" s="74"/>
      <c r="Z46" s="73"/>
      <c r="AG46" s="74"/>
    </row>
    <row r="47" spans="1:33" ht="15.75" thickBot="1" x14ac:dyDescent="0.3">
      <c r="A47" s="17"/>
      <c r="B47" s="49"/>
      <c r="C47" s="50"/>
      <c r="D47" s="50"/>
      <c r="E47" s="50"/>
      <c r="F47" s="50"/>
      <c r="G47" s="18"/>
      <c r="Q47" s="73"/>
      <c r="X47" s="74"/>
      <c r="Z47" s="73"/>
      <c r="AG47" s="74"/>
    </row>
    <row r="48" spans="1:33" ht="15.75" thickBot="1" x14ac:dyDescent="0.3">
      <c r="A48" s="305" t="s">
        <v>519</v>
      </c>
      <c r="B48" s="306"/>
      <c r="C48" s="306"/>
      <c r="D48" s="306"/>
      <c r="E48" s="306"/>
      <c r="F48" s="306"/>
      <c r="G48" s="307"/>
      <c r="I48" s="305" t="s">
        <v>519</v>
      </c>
      <c r="J48" s="306"/>
      <c r="K48" s="306"/>
      <c r="L48" s="306"/>
      <c r="M48" s="306"/>
      <c r="N48" s="306"/>
      <c r="O48" s="307"/>
      <c r="Q48" s="305" t="s">
        <v>519</v>
      </c>
      <c r="R48" s="306"/>
      <c r="S48" s="306"/>
      <c r="T48" s="306"/>
      <c r="U48" s="306"/>
      <c r="V48" s="306"/>
      <c r="W48" s="306"/>
      <c r="X48" s="307"/>
      <c r="Z48" s="305" t="s">
        <v>519</v>
      </c>
      <c r="AA48" s="306"/>
      <c r="AB48" s="306"/>
      <c r="AC48" s="306"/>
      <c r="AD48" s="306"/>
      <c r="AE48" s="306"/>
      <c r="AF48" s="306"/>
      <c r="AG48" s="307"/>
    </row>
    <row r="49" spans="1:33" ht="25.5" x14ac:dyDescent="0.25">
      <c r="A49" s="24" t="s">
        <v>523</v>
      </c>
      <c r="B49" s="25" t="s">
        <v>524</v>
      </c>
      <c r="C49" s="26" t="s">
        <v>1</v>
      </c>
      <c r="D49" s="26" t="s">
        <v>2</v>
      </c>
      <c r="E49" s="26" t="s">
        <v>3</v>
      </c>
      <c r="F49" s="26" t="s">
        <v>4</v>
      </c>
      <c r="G49" s="27" t="s">
        <v>525</v>
      </c>
      <c r="I49" s="94" t="s">
        <v>523</v>
      </c>
      <c r="J49" s="95" t="s">
        <v>524</v>
      </c>
      <c r="K49" s="96" t="s">
        <v>1</v>
      </c>
      <c r="L49" s="96" t="s">
        <v>2</v>
      </c>
      <c r="M49" s="96" t="s">
        <v>3</v>
      </c>
      <c r="N49" s="96" t="s">
        <v>4</v>
      </c>
      <c r="O49" s="97" t="s">
        <v>525</v>
      </c>
      <c r="Q49" s="169"/>
      <c r="R49" s="166" t="s">
        <v>523</v>
      </c>
      <c r="S49" s="167" t="s">
        <v>524</v>
      </c>
      <c r="T49" s="166" t="s">
        <v>1</v>
      </c>
      <c r="U49" s="166" t="s">
        <v>2</v>
      </c>
      <c r="V49" s="166" t="s">
        <v>3</v>
      </c>
      <c r="W49" s="166" t="s">
        <v>4</v>
      </c>
      <c r="X49" s="168" t="s">
        <v>525</v>
      </c>
      <c r="Z49" s="169"/>
      <c r="AA49" s="166" t="s">
        <v>523</v>
      </c>
      <c r="AB49" s="167" t="s">
        <v>524</v>
      </c>
      <c r="AC49" s="166" t="s">
        <v>1</v>
      </c>
      <c r="AD49" s="166" t="s">
        <v>2</v>
      </c>
      <c r="AE49" s="166" t="s">
        <v>3</v>
      </c>
      <c r="AF49" s="166" t="s">
        <v>4</v>
      </c>
      <c r="AG49" s="168" t="s">
        <v>525</v>
      </c>
    </row>
    <row r="50" spans="1:33" x14ac:dyDescent="0.25">
      <c r="A50" s="19" t="s">
        <v>36</v>
      </c>
      <c r="B50" s="20" t="s">
        <v>583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80" t="s">
        <v>295</v>
      </c>
      <c r="J50" s="84" t="s">
        <v>296</v>
      </c>
      <c r="K50" s="82">
        <v>2</v>
      </c>
      <c r="L50" s="82">
        <v>0</v>
      </c>
      <c r="M50" s="82">
        <v>2</v>
      </c>
      <c r="N50" s="82">
        <v>3</v>
      </c>
      <c r="O50" s="83">
        <v>5</v>
      </c>
      <c r="Q50" s="135" t="s">
        <v>531</v>
      </c>
      <c r="R50" s="157" t="s">
        <v>36</v>
      </c>
      <c r="S50" s="20" t="s">
        <v>583</v>
      </c>
      <c r="T50" s="158">
        <v>3</v>
      </c>
      <c r="U50" s="158">
        <v>0</v>
      </c>
      <c r="V50" s="158">
        <v>0</v>
      </c>
      <c r="W50" s="158">
        <v>3</v>
      </c>
      <c r="X50" s="159">
        <v>5</v>
      </c>
      <c r="Z50" s="135" t="s">
        <v>531</v>
      </c>
      <c r="AA50" s="157" t="s">
        <v>36</v>
      </c>
      <c r="AB50" s="20" t="s">
        <v>583</v>
      </c>
      <c r="AC50" s="158">
        <v>3</v>
      </c>
      <c r="AD50" s="158">
        <v>0</v>
      </c>
      <c r="AE50" s="158">
        <v>0</v>
      </c>
      <c r="AF50" s="158">
        <v>3</v>
      </c>
      <c r="AG50" s="159">
        <v>5</v>
      </c>
    </row>
    <row r="51" spans="1:33" x14ac:dyDescent="0.25">
      <c r="A51" s="19" t="s">
        <v>37</v>
      </c>
      <c r="B51" s="20" t="s">
        <v>584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80" t="s">
        <v>297</v>
      </c>
      <c r="J51" s="84" t="s">
        <v>271</v>
      </c>
      <c r="K51" s="82">
        <v>3</v>
      </c>
      <c r="L51" s="82">
        <v>0</v>
      </c>
      <c r="M51" s="82">
        <v>0</v>
      </c>
      <c r="N51" s="82">
        <v>3</v>
      </c>
      <c r="O51" s="83">
        <v>5</v>
      </c>
      <c r="Q51" s="135" t="s">
        <v>531</v>
      </c>
      <c r="R51" s="20" t="s">
        <v>37</v>
      </c>
      <c r="S51" s="20" t="s">
        <v>584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5" t="s">
        <v>531</v>
      </c>
      <c r="AA51" s="20" t="s">
        <v>37</v>
      </c>
      <c r="AB51" s="20" t="s">
        <v>584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25">
      <c r="A52" s="19" t="s">
        <v>38</v>
      </c>
      <c r="B52" s="20" t="s">
        <v>585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80" t="s">
        <v>298</v>
      </c>
      <c r="J52" s="84" t="s">
        <v>272</v>
      </c>
      <c r="K52" s="82">
        <v>3</v>
      </c>
      <c r="L52" s="82">
        <v>0</v>
      </c>
      <c r="M52" s="82">
        <v>0</v>
      </c>
      <c r="N52" s="82">
        <v>3</v>
      </c>
      <c r="O52" s="83">
        <v>5</v>
      </c>
      <c r="Q52" s="135" t="s">
        <v>531</v>
      </c>
      <c r="R52" s="19" t="s">
        <v>38</v>
      </c>
      <c r="S52" s="20" t="s">
        <v>585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5" t="s">
        <v>531</v>
      </c>
      <c r="AA52" s="19" t="s">
        <v>38</v>
      </c>
      <c r="AB52" s="20" t="s">
        <v>585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25">
      <c r="A53" s="19" t="s">
        <v>27</v>
      </c>
      <c r="B53" s="20" t="s">
        <v>586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80" t="s">
        <v>299</v>
      </c>
      <c r="J53" s="84" t="s">
        <v>98</v>
      </c>
      <c r="K53" s="82">
        <v>3</v>
      </c>
      <c r="L53" s="82">
        <v>0</v>
      </c>
      <c r="M53" s="82">
        <v>0</v>
      </c>
      <c r="N53" s="82">
        <v>3</v>
      </c>
      <c r="O53" s="83">
        <v>5</v>
      </c>
      <c r="Q53" s="135" t="s">
        <v>531</v>
      </c>
      <c r="R53" s="20" t="s">
        <v>27</v>
      </c>
      <c r="S53" s="20" t="s">
        <v>586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5" t="s">
        <v>531</v>
      </c>
      <c r="AA53" s="20" t="s">
        <v>27</v>
      </c>
      <c r="AB53" s="20" t="s">
        <v>586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.75" thickBot="1" x14ac:dyDescent="0.3">
      <c r="A54" s="19" t="s">
        <v>27</v>
      </c>
      <c r="B54" s="20" t="s">
        <v>587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80" t="s">
        <v>39</v>
      </c>
      <c r="J54" s="84" t="s">
        <v>111</v>
      </c>
      <c r="K54" s="82">
        <v>3</v>
      </c>
      <c r="L54" s="82">
        <v>0</v>
      </c>
      <c r="M54" s="82">
        <v>0</v>
      </c>
      <c r="N54" s="82">
        <v>3</v>
      </c>
      <c r="O54" s="83">
        <v>5</v>
      </c>
      <c r="Q54" s="135" t="s">
        <v>531</v>
      </c>
      <c r="R54" s="58" t="s">
        <v>27</v>
      </c>
      <c r="S54" s="20" t="s">
        <v>587</v>
      </c>
      <c r="T54" s="59">
        <v>2</v>
      </c>
      <c r="U54" s="59">
        <v>0</v>
      </c>
      <c r="V54" s="59">
        <v>2</v>
      </c>
      <c r="W54" s="59">
        <v>3</v>
      </c>
      <c r="X54" s="60">
        <v>5</v>
      </c>
      <c r="Z54" s="135" t="s">
        <v>531</v>
      </c>
      <c r="AA54" s="58" t="s">
        <v>27</v>
      </c>
      <c r="AB54" s="20" t="s">
        <v>587</v>
      </c>
      <c r="AC54" s="59">
        <v>2</v>
      </c>
      <c r="AD54" s="59">
        <v>0</v>
      </c>
      <c r="AE54" s="59">
        <v>2</v>
      </c>
      <c r="AF54" s="59">
        <v>3</v>
      </c>
      <c r="AG54" s="60">
        <v>5</v>
      </c>
    </row>
    <row r="55" spans="1:33" ht="15" customHeight="1" thickBot="1" x14ac:dyDescent="0.3">
      <c r="A55" s="57" t="s">
        <v>39</v>
      </c>
      <c r="B55" s="58" t="s">
        <v>121</v>
      </c>
      <c r="C55" s="59">
        <v>3</v>
      </c>
      <c r="D55" s="59">
        <v>0</v>
      </c>
      <c r="E55" s="59">
        <v>0</v>
      </c>
      <c r="F55" s="59">
        <v>3</v>
      </c>
      <c r="G55" s="60">
        <v>5</v>
      </c>
      <c r="I55" s="88" t="s">
        <v>39</v>
      </c>
      <c r="J55" s="271" t="s">
        <v>121</v>
      </c>
      <c r="K55" s="90">
        <v>3</v>
      </c>
      <c r="L55" s="90">
        <v>0</v>
      </c>
      <c r="M55" s="90">
        <v>0</v>
      </c>
      <c r="N55" s="90">
        <v>3</v>
      </c>
      <c r="O55" s="91">
        <v>5</v>
      </c>
      <c r="Q55" s="160"/>
      <c r="R55" s="161"/>
      <c r="S55" s="162" t="s">
        <v>530</v>
      </c>
      <c r="T55" s="163">
        <f>SUM(T50:T54)</f>
        <v>13</v>
      </c>
      <c r="U55" s="164">
        <f>SUM(U50:U54)</f>
        <v>0</v>
      </c>
      <c r="V55" s="164">
        <f>SUM(V50:V54)</f>
        <v>6</v>
      </c>
      <c r="W55" s="164">
        <f>SUM(W50:W54)</f>
        <v>16</v>
      </c>
      <c r="X55" s="165">
        <f>SUM(X50:X54)</f>
        <v>26</v>
      </c>
      <c r="Z55" s="160"/>
      <c r="AA55" s="161"/>
      <c r="AB55" s="162" t="s">
        <v>530</v>
      </c>
      <c r="AC55" s="163">
        <f>SUM(AC50:AC54)</f>
        <v>13</v>
      </c>
      <c r="AD55" s="164">
        <f>SUM(AD50:AD54)</f>
        <v>0</v>
      </c>
      <c r="AE55" s="164">
        <f>SUM(AE50:AE54)</f>
        <v>6</v>
      </c>
      <c r="AF55" s="164">
        <f>SUM(AF50:AF54)</f>
        <v>16</v>
      </c>
      <c r="AG55" s="165">
        <f>SUM(AG50:AG54)</f>
        <v>26</v>
      </c>
    </row>
    <row r="56" spans="1:33" ht="15.75" thickBot="1" x14ac:dyDescent="0.3">
      <c r="A56" s="310" t="s">
        <v>232</v>
      </c>
      <c r="B56" s="311"/>
      <c r="C56" s="65">
        <f>SUM(C50:C55)</f>
        <v>16</v>
      </c>
      <c r="D56" s="65">
        <f>SUM(D50:D55)</f>
        <v>0</v>
      </c>
      <c r="E56" s="65">
        <f>SUM(E50:E55)</f>
        <v>6</v>
      </c>
      <c r="F56" s="65">
        <f>SUM(F50:F55)</f>
        <v>19</v>
      </c>
      <c r="G56" s="66">
        <f>SUM(G50:G55)</f>
        <v>31</v>
      </c>
      <c r="I56" s="310" t="s">
        <v>232</v>
      </c>
      <c r="J56" s="340"/>
      <c r="K56" s="92">
        <f>SUM(K48:K55)</f>
        <v>17</v>
      </c>
      <c r="L56" s="92">
        <f>SUM(L48:L55)</f>
        <v>0</v>
      </c>
      <c r="M56" s="92">
        <f>SUM(M48:M55)</f>
        <v>2</v>
      </c>
      <c r="N56" s="92">
        <f>SUM(N48:N55)</f>
        <v>18</v>
      </c>
      <c r="O56" s="93">
        <f>SUM(O48:O55)</f>
        <v>30</v>
      </c>
      <c r="Q56" s="73"/>
      <c r="X56" s="74"/>
      <c r="Z56" s="73"/>
      <c r="AG56" s="74"/>
    </row>
    <row r="57" spans="1:33" ht="15.75" thickBot="1" x14ac:dyDescent="0.3">
      <c r="A57" s="17"/>
      <c r="B57" s="49"/>
      <c r="C57" s="50"/>
      <c r="D57" s="50"/>
      <c r="E57" s="50"/>
      <c r="F57" s="50"/>
      <c r="G57" s="18"/>
      <c r="Q57" s="73"/>
      <c r="X57" s="74"/>
      <c r="Z57" s="73"/>
      <c r="AG57" s="74"/>
    </row>
    <row r="58" spans="1:33" ht="15.75" thickBot="1" x14ac:dyDescent="0.3">
      <c r="A58" s="305" t="s">
        <v>520</v>
      </c>
      <c r="B58" s="306"/>
      <c r="C58" s="306"/>
      <c r="D58" s="306"/>
      <c r="E58" s="306"/>
      <c r="F58" s="306"/>
      <c r="G58" s="307"/>
      <c r="I58" s="305" t="s">
        <v>520</v>
      </c>
      <c r="J58" s="306"/>
      <c r="K58" s="306"/>
      <c r="L58" s="306"/>
      <c r="M58" s="306"/>
      <c r="N58" s="306"/>
      <c r="O58" s="307"/>
      <c r="Q58" s="305" t="s">
        <v>520</v>
      </c>
      <c r="R58" s="306"/>
      <c r="S58" s="306"/>
      <c r="T58" s="306"/>
      <c r="U58" s="306"/>
      <c r="V58" s="306"/>
      <c r="W58" s="306"/>
      <c r="X58" s="307"/>
      <c r="Z58" s="305" t="s">
        <v>520</v>
      </c>
      <c r="AA58" s="306"/>
      <c r="AB58" s="306"/>
      <c r="AC58" s="306"/>
      <c r="AD58" s="306"/>
      <c r="AE58" s="306"/>
      <c r="AF58" s="306"/>
      <c r="AG58" s="307"/>
    </row>
    <row r="59" spans="1:33" ht="25.5" x14ac:dyDescent="0.25">
      <c r="A59" s="24" t="s">
        <v>523</v>
      </c>
      <c r="B59" s="25" t="s">
        <v>524</v>
      </c>
      <c r="C59" s="26" t="s">
        <v>1</v>
      </c>
      <c r="D59" s="26" t="s">
        <v>2</v>
      </c>
      <c r="E59" s="26" t="s">
        <v>3</v>
      </c>
      <c r="F59" s="26" t="s">
        <v>4</v>
      </c>
      <c r="G59" s="27" t="s">
        <v>525</v>
      </c>
      <c r="I59" s="94" t="s">
        <v>523</v>
      </c>
      <c r="J59" s="95" t="s">
        <v>524</v>
      </c>
      <c r="K59" s="96" t="s">
        <v>1</v>
      </c>
      <c r="L59" s="96" t="s">
        <v>2</v>
      </c>
      <c r="M59" s="96" t="s">
        <v>3</v>
      </c>
      <c r="N59" s="96" t="s">
        <v>4</v>
      </c>
      <c r="O59" s="97" t="s">
        <v>525</v>
      </c>
      <c r="Q59" s="156"/>
      <c r="R59" s="166" t="s">
        <v>523</v>
      </c>
      <c r="S59" s="167" t="s">
        <v>524</v>
      </c>
      <c r="T59" s="166" t="s">
        <v>1</v>
      </c>
      <c r="U59" s="166" t="s">
        <v>2</v>
      </c>
      <c r="V59" s="166" t="s">
        <v>3</v>
      </c>
      <c r="W59" s="166" t="s">
        <v>4</v>
      </c>
      <c r="X59" s="168" t="s">
        <v>525</v>
      </c>
      <c r="Z59" s="156"/>
      <c r="AA59" s="166" t="s">
        <v>523</v>
      </c>
      <c r="AB59" s="167" t="s">
        <v>524</v>
      </c>
      <c r="AC59" s="166" t="s">
        <v>1</v>
      </c>
      <c r="AD59" s="166" t="s">
        <v>2</v>
      </c>
      <c r="AE59" s="166" t="s">
        <v>3</v>
      </c>
      <c r="AF59" s="166" t="s">
        <v>4</v>
      </c>
      <c r="AG59" s="168" t="s">
        <v>525</v>
      </c>
    </row>
    <row r="60" spans="1:33" x14ac:dyDescent="0.25">
      <c r="A60" s="19" t="s">
        <v>40</v>
      </c>
      <c r="B60" s="20" t="s">
        <v>588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80" t="s">
        <v>300</v>
      </c>
      <c r="J60" s="84" t="s">
        <v>273</v>
      </c>
      <c r="K60" s="82">
        <v>3</v>
      </c>
      <c r="L60" s="82">
        <v>0</v>
      </c>
      <c r="M60" s="82">
        <v>0</v>
      </c>
      <c r="N60" s="82">
        <v>3</v>
      </c>
      <c r="O60" s="83">
        <v>5</v>
      </c>
      <c r="Q60" s="129" t="s">
        <v>531</v>
      </c>
      <c r="R60" s="20" t="s">
        <v>40</v>
      </c>
      <c r="S60" s="20" t="s">
        <v>588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29" t="s">
        <v>531</v>
      </c>
      <c r="AA60" s="20" t="s">
        <v>40</v>
      </c>
      <c r="AB60" s="20" t="s">
        <v>588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25">
      <c r="A61" s="19" t="s">
        <v>41</v>
      </c>
      <c r="B61" s="20" t="s">
        <v>589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80" t="s">
        <v>301</v>
      </c>
      <c r="J61" s="84" t="s">
        <v>274</v>
      </c>
      <c r="K61" s="82">
        <v>2</v>
      </c>
      <c r="L61" s="82">
        <v>0</v>
      </c>
      <c r="M61" s="82">
        <v>0</v>
      </c>
      <c r="N61" s="82">
        <v>2</v>
      </c>
      <c r="O61" s="83">
        <v>3</v>
      </c>
      <c r="Q61" s="129" t="s">
        <v>531</v>
      </c>
      <c r="R61" s="20" t="s">
        <v>41</v>
      </c>
      <c r="S61" s="20" t="s">
        <v>589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29" t="s">
        <v>531</v>
      </c>
      <c r="AA61" s="20" t="s">
        <v>41</v>
      </c>
      <c r="AB61" s="20" t="s">
        <v>589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ht="25.5" x14ac:dyDescent="0.25">
      <c r="A62" s="19" t="s">
        <v>42</v>
      </c>
      <c r="B62" s="20" t="s">
        <v>590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80" t="s">
        <v>299</v>
      </c>
      <c r="J62" s="84" t="s">
        <v>275</v>
      </c>
      <c r="K62" s="82">
        <v>3</v>
      </c>
      <c r="L62" s="82">
        <v>0</v>
      </c>
      <c r="M62" s="82">
        <v>0</v>
      </c>
      <c r="N62" s="82">
        <v>3</v>
      </c>
      <c r="O62" s="83">
        <v>5</v>
      </c>
      <c r="Q62" s="129" t="s">
        <v>531</v>
      </c>
      <c r="R62" s="20" t="s">
        <v>42</v>
      </c>
      <c r="S62" s="20" t="s">
        <v>590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29" t="s">
        <v>531</v>
      </c>
      <c r="AA62" s="20" t="s">
        <v>42</v>
      </c>
      <c r="AB62" s="20" t="s">
        <v>590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25">
      <c r="A63" s="19" t="s">
        <v>27</v>
      </c>
      <c r="B63" s="20" t="s">
        <v>591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80" t="s">
        <v>39</v>
      </c>
      <c r="J63" s="84" t="s">
        <v>127</v>
      </c>
      <c r="K63" s="82">
        <v>3</v>
      </c>
      <c r="L63" s="82">
        <v>0</v>
      </c>
      <c r="M63" s="82">
        <v>0</v>
      </c>
      <c r="N63" s="82">
        <v>3</v>
      </c>
      <c r="O63" s="83">
        <v>5</v>
      </c>
      <c r="Q63" s="129" t="s">
        <v>531</v>
      </c>
      <c r="R63" s="20" t="s">
        <v>27</v>
      </c>
      <c r="S63" s="20" t="s">
        <v>591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29" t="s">
        <v>531</v>
      </c>
      <c r="AA63" s="20" t="s">
        <v>27</v>
      </c>
      <c r="AB63" s="20" t="s">
        <v>591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.75" thickBot="1" x14ac:dyDescent="0.3">
      <c r="A64" s="19" t="s">
        <v>27</v>
      </c>
      <c r="B64" s="20" t="s">
        <v>592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80" t="s">
        <v>39</v>
      </c>
      <c r="J64" s="84" t="s">
        <v>136</v>
      </c>
      <c r="K64" s="82">
        <v>3</v>
      </c>
      <c r="L64" s="82">
        <v>0</v>
      </c>
      <c r="M64" s="82">
        <v>0</v>
      </c>
      <c r="N64" s="82">
        <v>3</v>
      </c>
      <c r="O64" s="83">
        <v>5</v>
      </c>
      <c r="Q64" s="140" t="s">
        <v>531</v>
      </c>
      <c r="R64" s="58" t="s">
        <v>27</v>
      </c>
      <c r="S64" s="20" t="s">
        <v>592</v>
      </c>
      <c r="T64" s="59">
        <v>2</v>
      </c>
      <c r="U64" s="59">
        <v>0</v>
      </c>
      <c r="V64" s="59">
        <v>2</v>
      </c>
      <c r="W64" s="59">
        <v>3</v>
      </c>
      <c r="X64" s="60">
        <v>5</v>
      </c>
      <c r="Z64" s="140" t="s">
        <v>531</v>
      </c>
      <c r="AA64" s="58" t="s">
        <v>27</v>
      </c>
      <c r="AB64" s="20" t="s">
        <v>592</v>
      </c>
      <c r="AC64" s="59">
        <v>2</v>
      </c>
      <c r="AD64" s="59">
        <v>0</v>
      </c>
      <c r="AE64" s="59">
        <v>2</v>
      </c>
      <c r="AF64" s="59">
        <v>3</v>
      </c>
      <c r="AG64" s="60">
        <v>5</v>
      </c>
    </row>
    <row r="65" spans="1:33" ht="15" customHeight="1" thickBot="1" x14ac:dyDescent="0.3">
      <c r="A65" s="57" t="s">
        <v>39</v>
      </c>
      <c r="B65" s="58" t="s">
        <v>136</v>
      </c>
      <c r="C65" s="59">
        <v>3</v>
      </c>
      <c r="D65" s="59">
        <v>0</v>
      </c>
      <c r="E65" s="59">
        <v>0</v>
      </c>
      <c r="F65" s="59">
        <v>3</v>
      </c>
      <c r="G65" s="60">
        <v>5</v>
      </c>
      <c r="I65" s="88" t="s">
        <v>302</v>
      </c>
      <c r="J65" s="271" t="s">
        <v>120</v>
      </c>
      <c r="K65" s="90">
        <v>0</v>
      </c>
      <c r="L65" s="90">
        <v>0</v>
      </c>
      <c r="M65" s="90">
        <v>0</v>
      </c>
      <c r="N65" s="90">
        <v>0</v>
      </c>
      <c r="O65" s="91">
        <v>5</v>
      </c>
      <c r="Q65" s="160"/>
      <c r="R65" s="161"/>
      <c r="S65" s="162" t="s">
        <v>530</v>
      </c>
      <c r="T65" s="163">
        <f>SUM(T60:T64)</f>
        <v>11</v>
      </c>
      <c r="U65" s="164">
        <f>SUM(U60:U64)</f>
        <v>2</v>
      </c>
      <c r="V65" s="164">
        <f>SUM(V60:V64)</f>
        <v>4</v>
      </c>
      <c r="W65" s="164">
        <f>SUM(W60:W64)</f>
        <v>14</v>
      </c>
      <c r="X65" s="165">
        <f>SUM(X60:X64)</f>
        <v>24</v>
      </c>
      <c r="Z65" s="160"/>
      <c r="AA65" s="161"/>
      <c r="AB65" s="162" t="s">
        <v>530</v>
      </c>
      <c r="AC65" s="163">
        <f>SUM(AC60:AC64)</f>
        <v>11</v>
      </c>
      <c r="AD65" s="164">
        <f>SUM(AD60:AD64)</f>
        <v>2</v>
      </c>
      <c r="AE65" s="164">
        <f>SUM(AE60:AE64)</f>
        <v>4</v>
      </c>
      <c r="AF65" s="164">
        <f>SUM(AF60:AF64)</f>
        <v>14</v>
      </c>
      <c r="AG65" s="165">
        <f>SUM(AG60:AG64)</f>
        <v>24</v>
      </c>
    </row>
    <row r="66" spans="1:33" ht="15.75" thickBot="1" x14ac:dyDescent="0.3">
      <c r="A66" s="310" t="s">
        <v>232</v>
      </c>
      <c r="B66" s="311"/>
      <c r="C66" s="65">
        <f>SUM(C60:C65)</f>
        <v>14</v>
      </c>
      <c r="D66" s="65">
        <f>SUM(D60:D65)</f>
        <v>4</v>
      </c>
      <c r="E66" s="65">
        <f>SUM(E60:E65)</f>
        <v>4</v>
      </c>
      <c r="F66" s="65">
        <f>SUM(F60:F65)</f>
        <v>18</v>
      </c>
      <c r="G66" s="66">
        <f>SUM(G60:G65)</f>
        <v>29</v>
      </c>
      <c r="I66" s="310" t="s">
        <v>232</v>
      </c>
      <c r="J66" s="340"/>
      <c r="K66" s="92">
        <f>SUM(K58:K65)</f>
        <v>14</v>
      </c>
      <c r="L66" s="92">
        <f>SUM(L58:L65)</f>
        <v>0</v>
      </c>
      <c r="M66" s="92">
        <f>SUM(M58:M65)</f>
        <v>0</v>
      </c>
      <c r="N66" s="92">
        <f>SUM(N58:N65)</f>
        <v>14</v>
      </c>
      <c r="O66" s="93">
        <f>SUM(O58:O65)</f>
        <v>28</v>
      </c>
      <c r="Q66" s="73"/>
      <c r="X66" s="74"/>
      <c r="Z66" s="73"/>
      <c r="AG66" s="74"/>
    </row>
    <row r="67" spans="1:33" ht="15.75" thickBot="1" x14ac:dyDescent="0.3">
      <c r="A67" s="17"/>
      <c r="B67" s="49"/>
      <c r="C67" s="50"/>
      <c r="D67" s="50"/>
      <c r="E67" s="50"/>
      <c r="F67" s="50"/>
      <c r="G67" s="18"/>
      <c r="Q67" s="73"/>
      <c r="X67" s="74"/>
      <c r="Z67" s="73"/>
      <c r="AG67" s="74"/>
    </row>
    <row r="68" spans="1:33" ht="15.75" thickBot="1" x14ac:dyDescent="0.3">
      <c r="A68" s="305" t="s">
        <v>521</v>
      </c>
      <c r="B68" s="306"/>
      <c r="C68" s="306"/>
      <c r="D68" s="306"/>
      <c r="E68" s="306"/>
      <c r="F68" s="306"/>
      <c r="G68" s="307"/>
      <c r="I68" s="305" t="s">
        <v>521</v>
      </c>
      <c r="J68" s="306"/>
      <c r="K68" s="306"/>
      <c r="L68" s="306"/>
      <c r="M68" s="306"/>
      <c r="N68" s="306"/>
      <c r="O68" s="307"/>
      <c r="Q68" s="305" t="s">
        <v>521</v>
      </c>
      <c r="R68" s="306"/>
      <c r="S68" s="306"/>
      <c r="T68" s="306"/>
      <c r="U68" s="306"/>
      <c r="V68" s="306"/>
      <c r="W68" s="306"/>
      <c r="X68" s="307"/>
      <c r="Z68" s="305" t="s">
        <v>521</v>
      </c>
      <c r="AA68" s="306"/>
      <c r="AB68" s="306"/>
      <c r="AC68" s="306"/>
      <c r="AD68" s="306"/>
      <c r="AE68" s="306"/>
      <c r="AF68" s="306"/>
      <c r="AG68" s="307"/>
    </row>
    <row r="69" spans="1:33" ht="25.5" x14ac:dyDescent="0.25">
      <c r="A69" s="32" t="s">
        <v>523</v>
      </c>
      <c r="B69" s="33" t="s">
        <v>524</v>
      </c>
      <c r="C69" s="34" t="s">
        <v>1</v>
      </c>
      <c r="D69" s="34" t="s">
        <v>2</v>
      </c>
      <c r="E69" s="34" t="s">
        <v>3</v>
      </c>
      <c r="F69" s="34" t="s">
        <v>4</v>
      </c>
      <c r="G69" s="35" t="s">
        <v>525</v>
      </c>
      <c r="I69" s="94" t="s">
        <v>523</v>
      </c>
      <c r="J69" s="95" t="s">
        <v>524</v>
      </c>
      <c r="K69" s="96" t="s">
        <v>1</v>
      </c>
      <c r="L69" s="96" t="s">
        <v>2</v>
      </c>
      <c r="M69" s="96" t="s">
        <v>3</v>
      </c>
      <c r="N69" s="96" t="s">
        <v>4</v>
      </c>
      <c r="O69" s="97" t="s">
        <v>525</v>
      </c>
      <c r="Q69" s="170"/>
      <c r="R69" s="171" t="s">
        <v>523</v>
      </c>
      <c r="S69" s="172" t="s">
        <v>524</v>
      </c>
      <c r="T69" s="171" t="s">
        <v>1</v>
      </c>
      <c r="U69" s="171" t="s">
        <v>2</v>
      </c>
      <c r="V69" s="171" t="s">
        <v>3</v>
      </c>
      <c r="W69" s="171" t="s">
        <v>4</v>
      </c>
      <c r="X69" s="173" t="s">
        <v>525</v>
      </c>
      <c r="Z69" s="170"/>
      <c r="AA69" s="171" t="s">
        <v>523</v>
      </c>
      <c r="AB69" s="172" t="s">
        <v>524</v>
      </c>
      <c r="AC69" s="171" t="s">
        <v>1</v>
      </c>
      <c r="AD69" s="171" t="s">
        <v>2</v>
      </c>
      <c r="AE69" s="171" t="s">
        <v>3</v>
      </c>
      <c r="AF69" s="171" t="s">
        <v>4</v>
      </c>
      <c r="AG69" s="173" t="s">
        <v>525</v>
      </c>
    </row>
    <row r="70" spans="1:33" x14ac:dyDescent="0.25">
      <c r="A70" s="19" t="s">
        <v>44</v>
      </c>
      <c r="B70" s="20" t="s">
        <v>593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80" t="s">
        <v>303</v>
      </c>
      <c r="J70" s="84" t="s">
        <v>230</v>
      </c>
      <c r="K70" s="82">
        <v>2</v>
      </c>
      <c r="L70" s="82">
        <v>0</v>
      </c>
      <c r="M70" s="82">
        <v>4</v>
      </c>
      <c r="N70" s="82">
        <v>4</v>
      </c>
      <c r="O70" s="83">
        <v>5</v>
      </c>
      <c r="Q70" s="129" t="s">
        <v>531</v>
      </c>
      <c r="R70" s="19" t="s">
        <v>44</v>
      </c>
      <c r="S70" s="20" t="s">
        <v>593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29" t="s">
        <v>531</v>
      </c>
      <c r="AA70" s="19" t="s">
        <v>44</v>
      </c>
      <c r="AB70" s="20" t="s">
        <v>593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25">
      <c r="A71" s="282" t="s">
        <v>45</v>
      </c>
      <c r="B71" s="281" t="s">
        <v>594</v>
      </c>
      <c r="C71" s="36">
        <v>3</v>
      </c>
      <c r="D71" s="36">
        <v>0</v>
      </c>
      <c r="E71" s="36">
        <v>0</v>
      </c>
      <c r="F71" s="36">
        <v>3</v>
      </c>
      <c r="G71" s="75">
        <v>7</v>
      </c>
      <c r="I71" s="80" t="s">
        <v>304</v>
      </c>
      <c r="J71" s="84" t="s">
        <v>276</v>
      </c>
      <c r="K71" s="82">
        <v>3</v>
      </c>
      <c r="L71" s="82">
        <v>0</v>
      </c>
      <c r="M71" s="82">
        <v>0</v>
      </c>
      <c r="N71" s="82">
        <v>3</v>
      </c>
      <c r="O71" s="83">
        <v>5</v>
      </c>
      <c r="Q71" s="129" t="s">
        <v>531</v>
      </c>
      <c r="R71" s="19" t="s">
        <v>45</v>
      </c>
      <c r="S71" s="281" t="s">
        <v>594</v>
      </c>
      <c r="T71" s="21">
        <v>3</v>
      </c>
      <c r="U71" s="21">
        <v>0</v>
      </c>
      <c r="V71" s="21">
        <v>0</v>
      </c>
      <c r="W71" s="21">
        <v>3</v>
      </c>
      <c r="X71" s="76">
        <v>7</v>
      </c>
      <c r="Z71" s="129" t="s">
        <v>531</v>
      </c>
      <c r="AA71" s="19" t="s">
        <v>45</v>
      </c>
      <c r="AB71" s="281" t="s">
        <v>594</v>
      </c>
      <c r="AC71" s="21">
        <v>3</v>
      </c>
      <c r="AD71" s="21">
        <v>0</v>
      </c>
      <c r="AE71" s="21">
        <v>0</v>
      </c>
      <c r="AF71" s="21">
        <v>3</v>
      </c>
      <c r="AG71" s="76">
        <v>7</v>
      </c>
    </row>
    <row r="72" spans="1:33" x14ac:dyDescent="0.25">
      <c r="A72" s="19" t="s">
        <v>46</v>
      </c>
      <c r="B72" s="20" t="s">
        <v>595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80" t="s">
        <v>299</v>
      </c>
      <c r="J72" s="84" t="s">
        <v>231</v>
      </c>
      <c r="K72" s="82">
        <v>3</v>
      </c>
      <c r="L72" s="82">
        <v>0</v>
      </c>
      <c r="M72" s="82">
        <v>0</v>
      </c>
      <c r="N72" s="82">
        <v>3</v>
      </c>
      <c r="O72" s="83">
        <v>5</v>
      </c>
      <c r="Q72" s="129" t="s">
        <v>531</v>
      </c>
      <c r="R72" s="19" t="s">
        <v>46</v>
      </c>
      <c r="S72" s="20" t="s">
        <v>595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29" t="s">
        <v>531</v>
      </c>
      <c r="AA72" s="19" t="s">
        <v>46</v>
      </c>
      <c r="AB72" s="20" t="s">
        <v>595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x14ac:dyDescent="0.25">
      <c r="A73" s="19" t="s">
        <v>27</v>
      </c>
      <c r="B73" s="20" t="s">
        <v>596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80" t="s">
        <v>299</v>
      </c>
      <c r="J73" s="84" t="s">
        <v>126</v>
      </c>
      <c r="K73" s="82">
        <v>3</v>
      </c>
      <c r="L73" s="82">
        <v>0</v>
      </c>
      <c r="M73" s="82">
        <v>0</v>
      </c>
      <c r="N73" s="82">
        <v>3</v>
      </c>
      <c r="O73" s="83">
        <v>5</v>
      </c>
      <c r="Q73" s="129" t="s">
        <v>531</v>
      </c>
      <c r="R73" s="19" t="s">
        <v>27</v>
      </c>
      <c r="S73" s="20" t="s">
        <v>596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29" t="s">
        <v>531</v>
      </c>
      <c r="AA73" s="19" t="s">
        <v>27</v>
      </c>
      <c r="AB73" s="20" t="s">
        <v>596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.75" thickBot="1" x14ac:dyDescent="0.3">
      <c r="A74" s="57" t="s">
        <v>47</v>
      </c>
      <c r="B74" s="58" t="s">
        <v>597</v>
      </c>
      <c r="C74" s="59">
        <v>3</v>
      </c>
      <c r="D74" s="59">
        <v>0</v>
      </c>
      <c r="E74" s="59">
        <v>0</v>
      </c>
      <c r="F74" s="59">
        <v>3</v>
      </c>
      <c r="G74" s="60">
        <v>5</v>
      </c>
      <c r="I74" s="80" t="s">
        <v>277</v>
      </c>
      <c r="J74" s="84" t="s">
        <v>128</v>
      </c>
      <c r="K74" s="82">
        <v>3</v>
      </c>
      <c r="L74" s="82">
        <v>0</v>
      </c>
      <c r="M74" s="82">
        <v>0</v>
      </c>
      <c r="N74" s="82">
        <v>3</v>
      </c>
      <c r="O74" s="83">
        <v>5</v>
      </c>
      <c r="Q74" s="129" t="s">
        <v>531</v>
      </c>
      <c r="R74" s="19" t="s">
        <v>47</v>
      </c>
      <c r="S74" s="58" t="s">
        <v>597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29" t="s">
        <v>531</v>
      </c>
      <c r="AA74" s="19" t="s">
        <v>47</v>
      </c>
      <c r="AB74" s="58" t="s">
        <v>597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.75" thickBot="1" x14ac:dyDescent="0.3">
      <c r="A75" s="310" t="s">
        <v>232</v>
      </c>
      <c r="B75" s="311"/>
      <c r="C75" s="65">
        <f>SUM(C70:C74)</f>
        <v>8</v>
      </c>
      <c r="D75" s="65">
        <f>SUM(D70:D74)</f>
        <v>10</v>
      </c>
      <c r="E75" s="65">
        <f>SUM(E70:E74)</f>
        <v>2</v>
      </c>
      <c r="F75" s="65">
        <f>SUM(F70:F74)</f>
        <v>14</v>
      </c>
      <c r="G75" s="66">
        <f>SUM(G70:G74)</f>
        <v>34</v>
      </c>
      <c r="I75" s="80" t="s">
        <v>129</v>
      </c>
      <c r="J75" s="84" t="s">
        <v>130</v>
      </c>
      <c r="K75" s="82">
        <v>2</v>
      </c>
      <c r="L75" s="82">
        <v>0</v>
      </c>
      <c r="M75" s="82">
        <v>0</v>
      </c>
      <c r="N75" s="82">
        <v>2</v>
      </c>
      <c r="O75" s="83">
        <v>2</v>
      </c>
      <c r="Q75" s="174"/>
      <c r="R75" s="175"/>
      <c r="S75" s="176" t="s">
        <v>530</v>
      </c>
      <c r="T75" s="175">
        <f>SUM(T70:T74)</f>
        <v>8</v>
      </c>
      <c r="U75" s="175">
        <f>SUM(U70:U74)</f>
        <v>10</v>
      </c>
      <c r="V75" s="175">
        <f>SUM(V70:V74)</f>
        <v>2</v>
      </c>
      <c r="W75" s="175">
        <f>SUM(W70:W74)</f>
        <v>14</v>
      </c>
      <c r="X75" s="177">
        <f>SUM(X70:X74)</f>
        <v>34</v>
      </c>
      <c r="Z75" s="174"/>
      <c r="AA75" s="175"/>
      <c r="AB75" s="176" t="s">
        <v>530</v>
      </c>
      <c r="AC75" s="175">
        <f>SUM(AC70:AC74)</f>
        <v>8</v>
      </c>
      <c r="AD75" s="175">
        <f>SUM(AD70:AD74)</f>
        <v>10</v>
      </c>
      <c r="AE75" s="175">
        <f>SUM(AE70:AE74)</f>
        <v>2</v>
      </c>
      <c r="AF75" s="175">
        <f>SUM(AF70:AF74)</f>
        <v>14</v>
      </c>
      <c r="AG75" s="177">
        <f>SUM(AG70:AG74)</f>
        <v>34</v>
      </c>
    </row>
    <row r="76" spans="1:33" ht="15.75" thickBot="1" x14ac:dyDescent="0.3">
      <c r="A76" s="17"/>
      <c r="B76" s="49"/>
      <c r="C76" s="50"/>
      <c r="D76" s="50"/>
      <c r="E76" s="50"/>
      <c r="F76" s="50"/>
      <c r="G76" s="18"/>
      <c r="I76" s="88" t="s">
        <v>277</v>
      </c>
      <c r="J76" s="271" t="s">
        <v>236</v>
      </c>
      <c r="K76" s="90">
        <v>3</v>
      </c>
      <c r="L76" s="90">
        <v>0</v>
      </c>
      <c r="M76" s="90">
        <v>0</v>
      </c>
      <c r="N76" s="90">
        <v>3</v>
      </c>
      <c r="O76" s="91">
        <v>5</v>
      </c>
      <c r="Q76" s="73"/>
      <c r="X76" s="74"/>
      <c r="Z76" s="73"/>
      <c r="AG76" s="74"/>
    </row>
    <row r="77" spans="1:33" ht="15" customHeight="1" thickBot="1" x14ac:dyDescent="0.3">
      <c r="A77" s="17"/>
      <c r="B77" s="49"/>
      <c r="C77" s="50"/>
      <c r="D77" s="50"/>
      <c r="E77" s="50"/>
      <c r="F77" s="50"/>
      <c r="G77" s="18"/>
      <c r="I77" s="38" t="s">
        <v>232</v>
      </c>
      <c r="J77" s="39"/>
      <c r="K77" s="92">
        <f>SUM(K69:K76)</f>
        <v>19</v>
      </c>
      <c r="L77" s="92">
        <f>SUM(L69:L76)</f>
        <v>0</v>
      </c>
      <c r="M77" s="92">
        <f>SUM(M69:M76)</f>
        <v>4</v>
      </c>
      <c r="N77" s="92">
        <f>SUM(N69:N76)</f>
        <v>21</v>
      </c>
      <c r="O77" s="93">
        <f>SUM(O69:O76)</f>
        <v>32</v>
      </c>
      <c r="Q77" s="73"/>
      <c r="X77" s="74"/>
      <c r="Z77" s="73"/>
      <c r="AG77" s="74"/>
    </row>
    <row r="78" spans="1:33" ht="15.75" thickBot="1" x14ac:dyDescent="0.3">
      <c r="A78" s="305" t="s">
        <v>522</v>
      </c>
      <c r="B78" s="306"/>
      <c r="C78" s="306"/>
      <c r="D78" s="306"/>
      <c r="E78" s="306"/>
      <c r="F78" s="306"/>
      <c r="G78" s="307"/>
      <c r="I78" s="305" t="s">
        <v>522</v>
      </c>
      <c r="J78" s="306"/>
      <c r="K78" s="306"/>
      <c r="L78" s="306"/>
      <c r="M78" s="306"/>
      <c r="N78" s="306"/>
      <c r="O78" s="307"/>
      <c r="Q78" s="305" t="s">
        <v>522</v>
      </c>
      <c r="R78" s="306"/>
      <c r="S78" s="306"/>
      <c r="T78" s="306"/>
      <c r="U78" s="306"/>
      <c r="V78" s="306"/>
      <c r="W78" s="306"/>
      <c r="X78" s="307"/>
      <c r="Z78" s="305" t="s">
        <v>522</v>
      </c>
      <c r="AA78" s="306"/>
      <c r="AB78" s="306"/>
      <c r="AC78" s="306"/>
      <c r="AD78" s="306"/>
      <c r="AE78" s="306"/>
      <c r="AF78" s="306"/>
      <c r="AG78" s="307"/>
    </row>
    <row r="79" spans="1:33" ht="25.5" x14ac:dyDescent="0.25">
      <c r="A79" s="32" t="s">
        <v>523</v>
      </c>
      <c r="B79" s="33" t="s">
        <v>524</v>
      </c>
      <c r="C79" s="34" t="s">
        <v>1</v>
      </c>
      <c r="D79" s="34" t="s">
        <v>2</v>
      </c>
      <c r="E79" s="34" t="s">
        <v>3</v>
      </c>
      <c r="F79" s="34" t="s">
        <v>4</v>
      </c>
      <c r="G79" s="35" t="s">
        <v>525</v>
      </c>
      <c r="I79" s="94" t="s">
        <v>523</v>
      </c>
      <c r="J79" s="95" t="s">
        <v>524</v>
      </c>
      <c r="K79" s="96" t="s">
        <v>1</v>
      </c>
      <c r="L79" s="96" t="s">
        <v>2</v>
      </c>
      <c r="M79" s="96" t="s">
        <v>3</v>
      </c>
      <c r="N79" s="96" t="s">
        <v>4</v>
      </c>
      <c r="O79" s="97" t="s">
        <v>525</v>
      </c>
      <c r="Q79" s="178"/>
      <c r="R79" s="179" t="s">
        <v>523</v>
      </c>
      <c r="S79" s="25" t="s">
        <v>524</v>
      </c>
      <c r="T79" s="26" t="s">
        <v>1</v>
      </c>
      <c r="U79" s="26" t="s">
        <v>2</v>
      </c>
      <c r="V79" s="26" t="s">
        <v>3</v>
      </c>
      <c r="W79" s="26" t="s">
        <v>4</v>
      </c>
      <c r="X79" s="27" t="s">
        <v>525</v>
      </c>
      <c r="Z79" s="178"/>
      <c r="AA79" s="179" t="s">
        <v>523</v>
      </c>
      <c r="AB79" s="25" t="s">
        <v>524</v>
      </c>
      <c r="AC79" s="26" t="s">
        <v>1</v>
      </c>
      <c r="AD79" s="26" t="s">
        <v>2</v>
      </c>
      <c r="AE79" s="26" t="s">
        <v>3</v>
      </c>
      <c r="AF79" s="26" t="s">
        <v>4</v>
      </c>
      <c r="AG79" s="27" t="s">
        <v>525</v>
      </c>
    </row>
    <row r="80" spans="1:33" x14ac:dyDescent="0.25">
      <c r="A80" s="19" t="s">
        <v>48</v>
      </c>
      <c r="B80" s="20" t="s">
        <v>598</v>
      </c>
      <c r="C80" s="21">
        <v>0</v>
      </c>
      <c r="D80" s="21">
        <v>4</v>
      </c>
      <c r="E80" s="21">
        <v>0</v>
      </c>
      <c r="F80" s="37">
        <v>2</v>
      </c>
      <c r="G80" s="22">
        <v>8</v>
      </c>
      <c r="I80" s="80" t="s">
        <v>305</v>
      </c>
      <c r="J80" s="84" t="s">
        <v>132</v>
      </c>
      <c r="K80" s="82">
        <v>2</v>
      </c>
      <c r="L80" s="82">
        <v>0</v>
      </c>
      <c r="M80" s="82">
        <v>6</v>
      </c>
      <c r="N80" s="82">
        <v>5</v>
      </c>
      <c r="O80" s="83">
        <v>8</v>
      </c>
      <c r="Q80" s="180" t="s">
        <v>531</v>
      </c>
      <c r="R80" s="19" t="s">
        <v>48</v>
      </c>
      <c r="S80" s="20" t="s">
        <v>598</v>
      </c>
      <c r="T80" s="21">
        <v>0</v>
      </c>
      <c r="U80" s="21">
        <v>4</v>
      </c>
      <c r="V80" s="21">
        <v>0</v>
      </c>
      <c r="W80" s="37">
        <v>2</v>
      </c>
      <c r="X80" s="22">
        <v>8</v>
      </c>
      <c r="Z80" s="180" t="s">
        <v>531</v>
      </c>
      <c r="AA80" s="19" t="s">
        <v>48</v>
      </c>
      <c r="AB80" s="20" t="s">
        <v>598</v>
      </c>
      <c r="AC80" s="21">
        <v>0</v>
      </c>
      <c r="AD80" s="21">
        <v>4</v>
      </c>
      <c r="AE80" s="21">
        <v>0</v>
      </c>
      <c r="AF80" s="37">
        <v>2</v>
      </c>
      <c r="AG80" s="22">
        <v>8</v>
      </c>
    </row>
    <row r="81" spans="1:33" x14ac:dyDescent="0.25">
      <c r="A81" s="19" t="s">
        <v>27</v>
      </c>
      <c r="B81" s="20" t="s">
        <v>599</v>
      </c>
      <c r="C81" s="21">
        <v>2</v>
      </c>
      <c r="D81" s="21">
        <v>0</v>
      </c>
      <c r="E81" s="21">
        <v>2</v>
      </c>
      <c r="F81" s="37">
        <v>3</v>
      </c>
      <c r="G81" s="22">
        <v>5</v>
      </c>
      <c r="I81" s="80" t="s">
        <v>306</v>
      </c>
      <c r="J81" s="84" t="s">
        <v>278</v>
      </c>
      <c r="K81" s="82">
        <v>3</v>
      </c>
      <c r="L81" s="82">
        <v>0</v>
      </c>
      <c r="M81" s="82">
        <v>0</v>
      </c>
      <c r="N81" s="82">
        <v>3</v>
      </c>
      <c r="O81" s="83">
        <v>5</v>
      </c>
      <c r="Q81" s="129" t="s">
        <v>531</v>
      </c>
      <c r="R81" s="19" t="s">
        <v>27</v>
      </c>
      <c r="S81" s="20" t="s">
        <v>599</v>
      </c>
      <c r="T81" s="21">
        <v>2</v>
      </c>
      <c r="U81" s="21">
        <v>0</v>
      </c>
      <c r="V81" s="21">
        <v>2</v>
      </c>
      <c r="W81" s="37">
        <v>3</v>
      </c>
      <c r="X81" s="22">
        <v>5</v>
      </c>
      <c r="Z81" s="129" t="s">
        <v>531</v>
      </c>
      <c r="AA81" s="19" t="s">
        <v>27</v>
      </c>
      <c r="AB81" s="20" t="s">
        <v>599</v>
      </c>
      <c r="AC81" s="21">
        <v>2</v>
      </c>
      <c r="AD81" s="21">
        <v>0</v>
      </c>
      <c r="AE81" s="21">
        <v>2</v>
      </c>
      <c r="AF81" s="37">
        <v>3</v>
      </c>
      <c r="AG81" s="22">
        <v>5</v>
      </c>
    </row>
    <row r="82" spans="1:33" x14ac:dyDescent="0.25">
      <c r="A82" s="19" t="s">
        <v>49</v>
      </c>
      <c r="B82" s="20" t="s">
        <v>600</v>
      </c>
      <c r="C82" s="21">
        <v>0</v>
      </c>
      <c r="D82" s="21">
        <v>6</v>
      </c>
      <c r="E82" s="21">
        <v>0</v>
      </c>
      <c r="F82" s="37">
        <v>3</v>
      </c>
      <c r="G82" s="22">
        <v>9</v>
      </c>
      <c r="I82" s="80" t="s">
        <v>307</v>
      </c>
      <c r="J82" s="84" t="s">
        <v>279</v>
      </c>
      <c r="K82" s="82">
        <v>3</v>
      </c>
      <c r="L82" s="82">
        <v>0</v>
      </c>
      <c r="M82" s="82">
        <v>0</v>
      </c>
      <c r="N82" s="82">
        <v>3</v>
      </c>
      <c r="O82" s="83">
        <v>5</v>
      </c>
      <c r="Q82" s="129" t="s">
        <v>531</v>
      </c>
      <c r="R82" s="19" t="s">
        <v>49</v>
      </c>
      <c r="S82" s="20" t="s">
        <v>600</v>
      </c>
      <c r="T82" s="21">
        <v>0</v>
      </c>
      <c r="U82" s="21">
        <v>6</v>
      </c>
      <c r="V82" s="21">
        <v>0</v>
      </c>
      <c r="W82" s="37">
        <v>3</v>
      </c>
      <c r="X82" s="22">
        <v>9</v>
      </c>
      <c r="Z82" s="129" t="s">
        <v>531</v>
      </c>
      <c r="AA82" s="19" t="s">
        <v>49</v>
      </c>
      <c r="AB82" s="20" t="s">
        <v>600</v>
      </c>
      <c r="AC82" s="21">
        <v>0</v>
      </c>
      <c r="AD82" s="21">
        <v>6</v>
      </c>
      <c r="AE82" s="21">
        <v>0</v>
      </c>
      <c r="AF82" s="37">
        <v>3</v>
      </c>
      <c r="AG82" s="22">
        <v>9</v>
      </c>
    </row>
    <row r="83" spans="1:33" x14ac:dyDescent="0.25">
      <c r="A83" s="19" t="s">
        <v>39</v>
      </c>
      <c r="B83" s="20" t="s">
        <v>601</v>
      </c>
      <c r="C83" s="21">
        <v>3</v>
      </c>
      <c r="D83" s="21">
        <v>0</v>
      </c>
      <c r="E83" s="21">
        <v>0</v>
      </c>
      <c r="F83" s="37">
        <v>3</v>
      </c>
      <c r="G83" s="22">
        <v>5</v>
      </c>
      <c r="I83" s="80" t="s">
        <v>299</v>
      </c>
      <c r="J83" s="84" t="s">
        <v>133</v>
      </c>
      <c r="K83" s="82">
        <v>3</v>
      </c>
      <c r="L83" s="82">
        <v>0</v>
      </c>
      <c r="M83" s="82">
        <v>0</v>
      </c>
      <c r="N83" s="82">
        <v>3</v>
      </c>
      <c r="O83" s="83">
        <v>5</v>
      </c>
      <c r="Q83" s="129" t="s">
        <v>531</v>
      </c>
      <c r="R83" s="19" t="s">
        <v>27</v>
      </c>
      <c r="S83" s="20" t="s">
        <v>601</v>
      </c>
      <c r="T83" s="21">
        <v>3</v>
      </c>
      <c r="U83" s="21">
        <v>0</v>
      </c>
      <c r="V83" s="21">
        <v>0</v>
      </c>
      <c r="W83" s="37">
        <v>3</v>
      </c>
      <c r="X83" s="22">
        <v>5</v>
      </c>
      <c r="Z83" s="129" t="s">
        <v>531</v>
      </c>
      <c r="AA83" s="19" t="s">
        <v>39</v>
      </c>
      <c r="AB83" s="20" t="s">
        <v>601</v>
      </c>
      <c r="AC83" s="21">
        <v>3</v>
      </c>
      <c r="AD83" s="21">
        <v>0</v>
      </c>
      <c r="AE83" s="21">
        <v>0</v>
      </c>
      <c r="AF83" s="37">
        <v>3</v>
      </c>
      <c r="AG83" s="22">
        <v>5</v>
      </c>
    </row>
    <row r="84" spans="1:33" ht="15.75" thickBot="1" x14ac:dyDescent="0.3">
      <c r="A84" s="19" t="s">
        <v>50</v>
      </c>
      <c r="B84" s="20" t="s">
        <v>602</v>
      </c>
      <c r="C84" s="21">
        <v>0</v>
      </c>
      <c r="D84" s="21">
        <v>4</v>
      </c>
      <c r="E84" s="21">
        <v>0</v>
      </c>
      <c r="F84" s="21">
        <v>2</v>
      </c>
      <c r="G84" s="76">
        <v>4</v>
      </c>
      <c r="I84" s="80" t="s">
        <v>299</v>
      </c>
      <c r="J84" s="84" t="s">
        <v>134</v>
      </c>
      <c r="K84" s="82">
        <v>3</v>
      </c>
      <c r="L84" s="82">
        <v>0</v>
      </c>
      <c r="M84" s="82">
        <v>0</v>
      </c>
      <c r="N84" s="82">
        <v>3</v>
      </c>
      <c r="O84" s="83">
        <v>5</v>
      </c>
      <c r="Q84" s="129" t="s">
        <v>531</v>
      </c>
      <c r="R84" s="19" t="s">
        <v>50</v>
      </c>
      <c r="S84" s="20" t="s">
        <v>602</v>
      </c>
      <c r="T84" s="21">
        <v>0</v>
      </c>
      <c r="U84" s="21">
        <v>4</v>
      </c>
      <c r="V84" s="21">
        <v>0</v>
      </c>
      <c r="W84" s="37">
        <v>2</v>
      </c>
      <c r="X84" s="22">
        <v>4</v>
      </c>
      <c r="Z84" s="129" t="s">
        <v>531</v>
      </c>
      <c r="AA84" s="19" t="s">
        <v>50</v>
      </c>
      <c r="AB84" s="20" t="s">
        <v>602</v>
      </c>
      <c r="AC84" s="21">
        <v>0</v>
      </c>
      <c r="AD84" s="21">
        <v>4</v>
      </c>
      <c r="AE84" s="21">
        <v>0</v>
      </c>
      <c r="AF84" s="37">
        <v>2</v>
      </c>
      <c r="AG84" s="22">
        <v>4</v>
      </c>
    </row>
    <row r="85" spans="1:33" ht="15.75" thickBot="1" x14ac:dyDescent="0.3">
      <c r="A85" s="310" t="s">
        <v>232</v>
      </c>
      <c r="B85" s="311"/>
      <c r="C85" s="40">
        <f>SUM(C80:C84)</f>
        <v>5</v>
      </c>
      <c r="D85" s="40">
        <f>SUM(D80:D84)</f>
        <v>14</v>
      </c>
      <c r="E85" s="40">
        <f>SUM(E80:E84)</f>
        <v>2</v>
      </c>
      <c r="F85" s="41">
        <f>SUM(F80:F84)</f>
        <v>13</v>
      </c>
      <c r="G85" s="42">
        <f>SUM(G80:G84)</f>
        <v>31</v>
      </c>
      <c r="I85" s="88" t="s">
        <v>137</v>
      </c>
      <c r="J85" s="271" t="s">
        <v>138</v>
      </c>
      <c r="K85" s="90">
        <v>2</v>
      </c>
      <c r="L85" s="90">
        <v>0</v>
      </c>
      <c r="M85" s="90">
        <v>0</v>
      </c>
      <c r="N85" s="90">
        <v>2</v>
      </c>
      <c r="O85" s="91">
        <v>2</v>
      </c>
      <c r="Q85" s="174"/>
      <c r="R85" s="175"/>
      <c r="S85" s="176" t="s">
        <v>530</v>
      </c>
      <c r="T85" s="175">
        <f>SUM(T80:T84)</f>
        <v>5</v>
      </c>
      <c r="U85" s="175">
        <f>SUM(U80:U84)</f>
        <v>14</v>
      </c>
      <c r="V85" s="175">
        <f>SUM(V80:V84)</f>
        <v>2</v>
      </c>
      <c r="W85" s="175">
        <f>SUM(W80:W84)</f>
        <v>13</v>
      </c>
      <c r="X85" s="177">
        <f>SUM(X80:X84)</f>
        <v>31</v>
      </c>
      <c r="Z85" s="174"/>
      <c r="AA85" s="175"/>
      <c r="AB85" s="176" t="s">
        <v>530</v>
      </c>
      <c r="AC85" s="175">
        <f>SUM(AC80:AC84)</f>
        <v>5</v>
      </c>
      <c r="AD85" s="175">
        <f>SUM(AD80:AD84)</f>
        <v>14</v>
      </c>
      <c r="AE85" s="175">
        <f>SUM(AE80:AE84)</f>
        <v>2</v>
      </c>
      <c r="AF85" s="175">
        <f>SUM(AF80:AF84)</f>
        <v>13</v>
      </c>
      <c r="AG85" s="177">
        <f>SUM(AG80:AG84)</f>
        <v>31</v>
      </c>
    </row>
    <row r="86" spans="1:33" ht="15" customHeight="1" thickBot="1" x14ac:dyDescent="0.3">
      <c r="A86" s="43"/>
      <c r="B86" s="52"/>
      <c r="C86" s="52"/>
      <c r="D86" s="52"/>
      <c r="E86" s="52"/>
      <c r="F86" s="52"/>
      <c r="G86" s="44"/>
      <c r="I86" s="310" t="s">
        <v>232</v>
      </c>
      <c r="J86" s="340"/>
      <c r="K86" s="92">
        <f>SUM(K78:K85)</f>
        <v>16</v>
      </c>
      <c r="L86" s="92">
        <f>SUM(L78:L85)</f>
        <v>0</v>
      </c>
      <c r="M86" s="92">
        <f>SUM(M78:M85)</f>
        <v>6</v>
      </c>
      <c r="N86" s="92">
        <f>SUM(N78:N85)</f>
        <v>19</v>
      </c>
      <c r="O86" s="93">
        <f>SUM(O78:O85)</f>
        <v>30</v>
      </c>
      <c r="Q86" s="181"/>
      <c r="R86" s="182"/>
      <c r="S86" s="185" t="s">
        <v>533</v>
      </c>
      <c r="T86" s="331">
        <f>W85 +W75 +W65 +W55 +W44 +W33 +W20 +W8</f>
        <v>116</v>
      </c>
      <c r="U86" s="331"/>
      <c r="V86" s="331"/>
      <c r="W86" s="332"/>
      <c r="X86" s="183"/>
      <c r="Z86" s="181"/>
      <c r="AA86" s="182"/>
      <c r="AB86" s="185" t="s">
        <v>533</v>
      </c>
      <c r="AC86" s="331">
        <f>AF85 +AF75 +AF65 +AF55 +AF44 +AF33 +AF20 +AF8</f>
        <v>116</v>
      </c>
      <c r="AD86" s="331"/>
      <c r="AE86" s="331"/>
      <c r="AF86" s="332"/>
      <c r="AG86" s="183"/>
    </row>
    <row r="87" spans="1:33" ht="15.75" thickBot="1" x14ac:dyDescent="0.3">
      <c r="A87" s="318" t="s">
        <v>55</v>
      </c>
      <c r="B87" s="45" t="s">
        <v>534</v>
      </c>
      <c r="C87" s="326">
        <f>SUM(F85,F75,F66,F56,F45,F34,F24,F12)</f>
        <v>144</v>
      </c>
      <c r="D87" s="327"/>
      <c r="E87" s="327"/>
      <c r="F87" s="327"/>
      <c r="G87" s="328"/>
      <c r="I87" s="318" t="s">
        <v>55</v>
      </c>
      <c r="J87" s="45" t="s">
        <v>534</v>
      </c>
      <c r="K87" s="326">
        <f>SUM(N86,N77,N66,N56,N46,N35,N24,N12)</f>
        <v>154</v>
      </c>
      <c r="L87" s="327"/>
      <c r="M87" s="327"/>
      <c r="N87" s="327"/>
      <c r="O87" s="328"/>
      <c r="Q87" s="184"/>
      <c r="R87" s="264"/>
      <c r="S87" s="186" t="s">
        <v>525</v>
      </c>
      <c r="T87" s="333">
        <f>X85+X75+X65+X55+X44+X33+X20+X8</f>
        <v>206</v>
      </c>
      <c r="U87" s="333"/>
      <c r="V87" s="333"/>
      <c r="W87" s="334"/>
      <c r="X87" s="44"/>
      <c r="Z87" s="184"/>
      <c r="AA87" s="264"/>
      <c r="AB87" s="186" t="s">
        <v>525</v>
      </c>
      <c r="AC87" s="333">
        <f>AG85+AG75+AG65+AG55+AG44+AG33+AG20+AG8</f>
        <v>206</v>
      </c>
      <c r="AD87" s="333"/>
      <c r="AE87" s="333"/>
      <c r="AF87" s="334"/>
      <c r="AG87" s="44"/>
    </row>
    <row r="88" spans="1:33" ht="15.6" customHeight="1" x14ac:dyDescent="0.25">
      <c r="A88" s="319"/>
      <c r="B88" s="46" t="s">
        <v>535</v>
      </c>
      <c r="C88" s="315">
        <f>SUM(C85,C75,C66,C56,C45,C34,C24,C12)</f>
        <v>107</v>
      </c>
      <c r="D88" s="316"/>
      <c r="E88" s="316"/>
      <c r="F88" s="316"/>
      <c r="G88" s="317"/>
      <c r="I88" s="319"/>
      <c r="J88" s="46" t="s">
        <v>535</v>
      </c>
      <c r="K88" s="315">
        <f>SUM(K86,K77,K66,K56,K46,K35,K24,K12)</f>
        <v>134</v>
      </c>
      <c r="L88" s="316"/>
      <c r="M88" s="316"/>
      <c r="N88" s="316"/>
      <c r="O88" s="317"/>
      <c r="Q88" s="184"/>
      <c r="R88" s="50"/>
      <c r="S88" s="49"/>
      <c r="T88" s="50"/>
      <c r="U88" s="50"/>
      <c r="V88" s="50"/>
      <c r="W88" s="50"/>
      <c r="X88" s="18"/>
      <c r="Z88" s="184"/>
      <c r="AA88" s="50"/>
      <c r="AB88" s="49"/>
      <c r="AC88" s="50"/>
      <c r="AD88" s="50"/>
      <c r="AE88" s="50"/>
      <c r="AF88" s="50"/>
      <c r="AG88" s="18"/>
    </row>
    <row r="89" spans="1:33" x14ac:dyDescent="0.25">
      <c r="A89" s="319"/>
      <c r="B89" s="46" t="s">
        <v>536</v>
      </c>
      <c r="C89" s="315">
        <f>SUM(D85,D75,D66,D56,D45,D34,D24,D12)</f>
        <v>34</v>
      </c>
      <c r="D89" s="316"/>
      <c r="E89" s="316"/>
      <c r="F89" s="316"/>
      <c r="G89" s="317"/>
      <c r="I89" s="319"/>
      <c r="J89" s="46" t="s">
        <v>536</v>
      </c>
      <c r="K89" s="315">
        <f>SUM(L86,L77,L66,L56,L46,L35,L24,L12)</f>
        <v>14</v>
      </c>
      <c r="L89" s="316"/>
      <c r="M89" s="316"/>
      <c r="N89" s="316"/>
      <c r="O89" s="317"/>
      <c r="Q89" s="184"/>
      <c r="R89" s="50"/>
      <c r="X89" s="18"/>
      <c r="Z89" s="184"/>
      <c r="AA89" s="50"/>
      <c r="AG89" s="18"/>
    </row>
    <row r="90" spans="1:33" x14ac:dyDescent="0.25">
      <c r="A90" s="319"/>
      <c r="B90" s="46" t="s">
        <v>537</v>
      </c>
      <c r="C90" s="315">
        <f>SUM(E85,E75,E66,E56,E45,E34,E24,E12)</f>
        <v>40</v>
      </c>
      <c r="D90" s="316"/>
      <c r="E90" s="316"/>
      <c r="F90" s="316"/>
      <c r="G90" s="317"/>
      <c r="I90" s="319"/>
      <c r="J90" s="46" t="s">
        <v>537</v>
      </c>
      <c r="K90" s="315">
        <f>SUM(M86,M76,M65,M55,M45,M35,M23,M12)</f>
        <v>14</v>
      </c>
      <c r="L90" s="316"/>
      <c r="M90" s="316"/>
      <c r="N90" s="316"/>
      <c r="O90" s="317"/>
      <c r="Q90" s="184"/>
      <c r="R90" s="50"/>
      <c r="X90" s="18"/>
      <c r="Z90" s="184"/>
      <c r="AA90" s="50"/>
      <c r="AG90" s="18"/>
    </row>
    <row r="91" spans="1:33" x14ac:dyDescent="0.25">
      <c r="A91" s="319"/>
      <c r="B91" s="46" t="s">
        <v>538</v>
      </c>
      <c r="C91" s="315">
        <f>SUM(G85,G75,G66,G56,G45,G34,G24,G12)</f>
        <v>244</v>
      </c>
      <c r="D91" s="316"/>
      <c r="E91" s="316"/>
      <c r="F91" s="316"/>
      <c r="G91" s="317"/>
      <c r="I91" s="319"/>
      <c r="J91" s="46" t="s">
        <v>538</v>
      </c>
      <c r="K91" s="315">
        <f>SUM(O86,O77,O66,O56,O46,O35,O24,O12)</f>
        <v>244</v>
      </c>
      <c r="L91" s="316"/>
      <c r="M91" s="316"/>
      <c r="N91" s="316"/>
      <c r="O91" s="317"/>
      <c r="Q91" s="184"/>
      <c r="R91" s="265"/>
      <c r="S91" s="266"/>
      <c r="T91" s="267"/>
      <c r="U91" s="267"/>
      <c r="V91" s="267"/>
      <c r="W91" s="267"/>
      <c r="X91" s="187"/>
      <c r="Z91" s="184"/>
      <c r="AA91" s="265"/>
      <c r="AB91" s="266"/>
      <c r="AC91" s="267"/>
      <c r="AD91" s="267"/>
      <c r="AE91" s="267"/>
      <c r="AF91" s="267"/>
      <c r="AG91" s="187"/>
    </row>
    <row r="92" spans="1:33" x14ac:dyDescent="0.25">
      <c r="A92" s="319"/>
      <c r="B92" s="47" t="s">
        <v>539</v>
      </c>
      <c r="C92" s="315">
        <f>SUM(G83,G81,G73,G65,G64,G63,G55,G54,G53,G42,G32,G31)</f>
        <v>60</v>
      </c>
      <c r="D92" s="316"/>
      <c r="E92" s="316"/>
      <c r="F92" s="316"/>
      <c r="G92" s="317"/>
      <c r="I92" s="319"/>
      <c r="J92" s="47" t="s">
        <v>539</v>
      </c>
      <c r="K92" s="315">
        <f>SUM(O53:O54,O55,O62,O63,O64,O72,O73,O74,O76,O83,O84)</f>
        <v>60</v>
      </c>
      <c r="L92" s="316"/>
      <c r="M92" s="316"/>
      <c r="N92" s="316"/>
      <c r="O92" s="317"/>
      <c r="Q92" s="184"/>
      <c r="R92" s="265"/>
      <c r="S92" s="270"/>
      <c r="T92" s="270"/>
      <c r="U92" s="270"/>
      <c r="V92" s="270"/>
      <c r="W92" s="270"/>
      <c r="X92" s="187"/>
      <c r="Z92" s="184"/>
      <c r="AA92" s="265"/>
      <c r="AB92" s="270"/>
      <c r="AC92" s="270"/>
      <c r="AD92" s="270"/>
      <c r="AE92" s="270"/>
      <c r="AF92" s="270"/>
      <c r="AG92" s="187"/>
    </row>
    <row r="93" spans="1:33" ht="15.75" thickBot="1" x14ac:dyDescent="0.3">
      <c r="A93" s="320"/>
      <c r="B93" s="48" t="s">
        <v>540</v>
      </c>
      <c r="C93" s="312">
        <f>C92/C91*100</f>
        <v>24.590163934426229</v>
      </c>
      <c r="D93" s="313"/>
      <c r="E93" s="313"/>
      <c r="F93" s="313"/>
      <c r="G93" s="314"/>
      <c r="I93" s="320"/>
      <c r="J93" s="48" t="s">
        <v>540</v>
      </c>
      <c r="K93" s="312">
        <f>K92/K91*100</f>
        <v>24.590163934426229</v>
      </c>
      <c r="L93" s="313"/>
      <c r="M93" s="313"/>
      <c r="N93" s="313"/>
      <c r="O93" s="314"/>
      <c r="Q93" s="73"/>
      <c r="X93" s="74"/>
      <c r="Z93" s="73"/>
      <c r="AG93" s="74"/>
    </row>
    <row r="94" spans="1:33" ht="18" customHeight="1" x14ac:dyDescent="0.25">
      <c r="A94" s="347" t="s">
        <v>541</v>
      </c>
      <c r="B94" s="348"/>
      <c r="C94" s="348"/>
      <c r="D94" s="348"/>
      <c r="E94" s="348"/>
      <c r="F94" s="348"/>
      <c r="G94" s="349"/>
      <c r="I94" s="283"/>
      <c r="J94" s="273" t="s">
        <v>541</v>
      </c>
      <c r="K94" s="285"/>
      <c r="L94" s="286"/>
      <c r="M94" s="286"/>
      <c r="N94" s="286"/>
      <c r="O94" s="287"/>
      <c r="Q94" s="73"/>
      <c r="X94" s="74"/>
      <c r="Z94" s="73"/>
      <c r="AG94" s="74"/>
    </row>
    <row r="95" spans="1:33" ht="18.75" thickBot="1" x14ac:dyDescent="0.3">
      <c r="A95" s="350"/>
      <c r="B95" s="351"/>
      <c r="C95" s="351"/>
      <c r="D95" s="351"/>
      <c r="E95" s="351"/>
      <c r="F95" s="351"/>
      <c r="G95" s="352"/>
      <c r="I95" s="284"/>
      <c r="J95" s="274" t="s">
        <v>542</v>
      </c>
      <c r="K95" s="288"/>
      <c r="L95" s="289"/>
      <c r="M95" s="289"/>
      <c r="N95" s="289"/>
      <c r="O95" s="290"/>
      <c r="Q95" s="77"/>
      <c r="R95" s="78"/>
      <c r="S95" s="78"/>
      <c r="T95" s="78"/>
      <c r="U95" s="78"/>
      <c r="V95" s="78"/>
      <c r="W95" s="78"/>
      <c r="X95" s="79"/>
      <c r="Z95" s="77"/>
      <c r="AA95" s="78"/>
      <c r="AB95" s="78"/>
      <c r="AC95" s="78"/>
      <c r="AD95" s="78"/>
      <c r="AE95" s="78"/>
      <c r="AF95" s="78"/>
      <c r="AG95" s="79"/>
    </row>
  </sheetData>
  <mergeCells count="75">
    <mergeCell ref="Q2:X2"/>
    <mergeCell ref="Z2:AG2"/>
    <mergeCell ref="Q3:X3"/>
    <mergeCell ref="Z3:AG3"/>
    <mergeCell ref="Q14:X14"/>
    <mergeCell ref="Z14:AG14"/>
    <mergeCell ref="I66:J66"/>
    <mergeCell ref="I78:O78"/>
    <mergeCell ref="I86:J86"/>
    <mergeCell ref="I87:I93"/>
    <mergeCell ref="K87:O87"/>
    <mergeCell ref="I68:O68"/>
    <mergeCell ref="K88:O88"/>
    <mergeCell ref="K89:O89"/>
    <mergeCell ref="K90:O90"/>
    <mergeCell ref="K91:O91"/>
    <mergeCell ref="K92:O92"/>
    <mergeCell ref="K93:O93"/>
    <mergeCell ref="A66:B66"/>
    <mergeCell ref="A68:G68"/>
    <mergeCell ref="A75:B75"/>
    <mergeCell ref="A78:G78"/>
    <mergeCell ref="A85:B85"/>
    <mergeCell ref="I2:O2"/>
    <mergeCell ref="I3:O3"/>
    <mergeCell ref="I12:J12"/>
    <mergeCell ref="I14:O14"/>
    <mergeCell ref="I24:J24"/>
    <mergeCell ref="C89:G89"/>
    <mergeCell ref="C90:G90"/>
    <mergeCell ref="C91:G91"/>
    <mergeCell ref="C92:G92"/>
    <mergeCell ref="C93:G93"/>
    <mergeCell ref="I94:I95"/>
    <mergeCell ref="K94:O95"/>
    <mergeCell ref="A94:G95"/>
    <mergeCell ref="A1:AG1"/>
    <mergeCell ref="A2:G2"/>
    <mergeCell ref="A3:G3"/>
    <mergeCell ref="A12:B12"/>
    <mergeCell ref="A14:G14"/>
    <mergeCell ref="A34:B34"/>
    <mergeCell ref="A37:G37"/>
    <mergeCell ref="A45:B45"/>
    <mergeCell ref="A48:G48"/>
    <mergeCell ref="A56:B56"/>
    <mergeCell ref="A87:A93"/>
    <mergeCell ref="C87:G87"/>
    <mergeCell ref="C88:G88"/>
    <mergeCell ref="A24:B24"/>
    <mergeCell ref="I26:O26"/>
    <mergeCell ref="I37:O37"/>
    <mergeCell ref="I48:O48"/>
    <mergeCell ref="I58:O58"/>
    <mergeCell ref="I35:J35"/>
    <mergeCell ref="A58:G58"/>
    <mergeCell ref="A26:G26"/>
    <mergeCell ref="I46:J46"/>
    <mergeCell ref="I56:J56"/>
    <mergeCell ref="Q26:X26"/>
    <mergeCell ref="Z26:AG26"/>
    <mergeCell ref="Q37:X37"/>
    <mergeCell ref="Z37:AG37"/>
    <mergeCell ref="Q48:X48"/>
    <mergeCell ref="Z48:AG48"/>
    <mergeCell ref="Q58:X58"/>
    <mergeCell ref="Z58:AG58"/>
    <mergeCell ref="T86:W86"/>
    <mergeCell ref="T87:W87"/>
    <mergeCell ref="AC86:AF86"/>
    <mergeCell ref="AC87:AF87"/>
    <mergeCell ref="Q68:X68"/>
    <mergeCell ref="Z68:AG68"/>
    <mergeCell ref="Q78:X78"/>
    <mergeCell ref="Z78:AG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97AB-90A0-4A86-BB31-1E1A0EFBE483}">
  <dimension ref="A1:AG95"/>
  <sheetViews>
    <sheetView tabSelected="1" topLeftCell="A53" zoomScale="70" zoomScaleNormal="70" workbookViewId="0">
      <selection activeCell="B71" sqref="A71:B71"/>
    </sheetView>
  </sheetViews>
  <sheetFormatPr defaultRowHeight="15" x14ac:dyDescent="0.25"/>
  <cols>
    <col min="1" max="1" width="10.7109375" customWidth="1"/>
    <col min="2" max="2" width="43.85546875" customWidth="1"/>
    <col min="3" max="3" width="4.85546875" customWidth="1"/>
    <col min="4" max="4" width="3.42578125" bestFit="1" customWidth="1"/>
    <col min="5" max="5" width="2.85546875" bestFit="1" customWidth="1"/>
    <col min="6" max="6" width="4.5703125" bestFit="1" customWidth="1"/>
    <col min="7" max="7" width="4.5703125" customWidth="1"/>
    <col min="9" max="9" width="16.42578125" customWidth="1"/>
    <col min="10" max="10" width="42.7109375" customWidth="1"/>
    <col min="11" max="13" width="3.7109375" customWidth="1"/>
    <col min="14" max="14" width="4.42578125" customWidth="1"/>
    <col min="15" max="15" width="4.5703125" bestFit="1" customWidth="1"/>
    <col min="17" max="17" width="16.28515625" customWidth="1"/>
    <col min="18" max="18" width="10.85546875" customWidth="1"/>
    <col min="19" max="19" width="41.85546875" customWidth="1"/>
    <col min="20" max="20" width="6.28515625" customWidth="1"/>
    <col min="21" max="21" width="4.5703125" customWidth="1"/>
    <col min="22" max="22" width="5.7109375" customWidth="1"/>
    <col min="23" max="23" width="4.5703125" customWidth="1"/>
    <col min="24" max="24" width="7.42578125" customWidth="1"/>
    <col min="26" max="26" width="16.28515625" customWidth="1"/>
    <col min="27" max="27" width="12" customWidth="1"/>
    <col min="28" max="28" width="41.85546875" customWidth="1"/>
    <col min="29" max="29" width="6.28515625" customWidth="1"/>
    <col min="30" max="30" width="4.5703125" customWidth="1"/>
    <col min="31" max="31" width="5.7109375" customWidth="1"/>
    <col min="32" max="32" width="4.5703125" customWidth="1"/>
    <col min="33" max="33" width="7.42578125" customWidth="1"/>
  </cols>
  <sheetData>
    <row r="1" spans="1:33" ht="24" thickBot="1" x14ac:dyDescent="0.3">
      <c r="A1" s="294" t="s">
        <v>511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71.45" customHeight="1" thickBot="1" x14ac:dyDescent="0.3">
      <c r="A2" s="321" t="s">
        <v>532</v>
      </c>
      <c r="B2" s="322"/>
      <c r="C2" s="322"/>
      <c r="D2" s="322"/>
      <c r="E2" s="322"/>
      <c r="F2" s="322"/>
      <c r="G2" s="323"/>
      <c r="I2" s="335" t="s">
        <v>547</v>
      </c>
      <c r="J2" s="338"/>
      <c r="K2" s="338"/>
      <c r="L2" s="338"/>
      <c r="M2" s="338"/>
      <c r="N2" s="338"/>
      <c r="O2" s="339"/>
      <c r="Q2" s="335" t="s">
        <v>554</v>
      </c>
      <c r="R2" s="336"/>
      <c r="S2" s="336"/>
      <c r="T2" s="336"/>
      <c r="U2" s="336"/>
      <c r="V2" s="336"/>
      <c r="W2" s="336"/>
      <c r="X2" s="337"/>
      <c r="Z2" s="335" t="s">
        <v>553</v>
      </c>
      <c r="AA2" s="338"/>
      <c r="AB2" s="338"/>
      <c r="AC2" s="338"/>
      <c r="AD2" s="338"/>
      <c r="AE2" s="338"/>
      <c r="AF2" s="338"/>
      <c r="AG2" s="339"/>
    </row>
    <row r="3" spans="1:33" ht="15.75" thickBot="1" x14ac:dyDescent="0.3">
      <c r="A3" s="300" t="s">
        <v>515</v>
      </c>
      <c r="B3" s="301"/>
      <c r="C3" s="301"/>
      <c r="D3" s="301"/>
      <c r="E3" s="301"/>
      <c r="F3" s="301"/>
      <c r="G3" s="302"/>
      <c r="I3" s="305" t="s">
        <v>515</v>
      </c>
      <c r="J3" s="306"/>
      <c r="K3" s="306"/>
      <c r="L3" s="306"/>
      <c r="M3" s="306"/>
      <c r="N3" s="306"/>
      <c r="O3" s="307"/>
      <c r="Q3" s="305" t="s">
        <v>515</v>
      </c>
      <c r="R3" s="306"/>
      <c r="S3" s="306"/>
      <c r="T3" s="306"/>
      <c r="U3" s="306"/>
      <c r="V3" s="306"/>
      <c r="W3" s="306"/>
      <c r="X3" s="307"/>
      <c r="Z3" s="305" t="s">
        <v>515</v>
      </c>
      <c r="AA3" s="306"/>
      <c r="AB3" s="306"/>
      <c r="AC3" s="306"/>
      <c r="AD3" s="306"/>
      <c r="AE3" s="306"/>
      <c r="AF3" s="306"/>
      <c r="AG3" s="307"/>
    </row>
    <row r="4" spans="1:33" ht="25.5" x14ac:dyDescent="0.25">
      <c r="A4" s="67" t="s">
        <v>523</v>
      </c>
      <c r="B4" s="68" t="s">
        <v>524</v>
      </c>
      <c r="C4" s="69" t="s">
        <v>1</v>
      </c>
      <c r="D4" s="69" t="s">
        <v>2</v>
      </c>
      <c r="E4" s="69" t="s">
        <v>3</v>
      </c>
      <c r="F4" s="69" t="s">
        <v>4</v>
      </c>
      <c r="G4" s="70" t="s">
        <v>525</v>
      </c>
      <c r="I4" s="24" t="s">
        <v>523</v>
      </c>
      <c r="J4" s="25" t="s">
        <v>524</v>
      </c>
      <c r="K4" s="26" t="s">
        <v>1</v>
      </c>
      <c r="L4" s="26" t="s">
        <v>2</v>
      </c>
      <c r="M4" s="26" t="s">
        <v>3</v>
      </c>
      <c r="N4" s="26" t="s">
        <v>4</v>
      </c>
      <c r="O4" s="27" t="s">
        <v>525</v>
      </c>
      <c r="Q4" s="127"/>
      <c r="R4" s="34" t="s">
        <v>523</v>
      </c>
      <c r="S4" s="33" t="s">
        <v>524</v>
      </c>
      <c r="T4" s="34" t="s">
        <v>1</v>
      </c>
      <c r="U4" s="34" t="s">
        <v>2</v>
      </c>
      <c r="V4" s="34" t="s">
        <v>3</v>
      </c>
      <c r="W4" s="34" t="s">
        <v>4</v>
      </c>
      <c r="X4" s="128" t="s">
        <v>525</v>
      </c>
      <c r="Z4" s="127"/>
      <c r="AA4" s="34" t="s">
        <v>523</v>
      </c>
      <c r="AB4" s="33" t="s">
        <v>524</v>
      </c>
      <c r="AC4" s="34" t="s">
        <v>1</v>
      </c>
      <c r="AD4" s="34" t="s">
        <v>2</v>
      </c>
      <c r="AE4" s="34" t="s">
        <v>3</v>
      </c>
      <c r="AF4" s="34" t="s">
        <v>4</v>
      </c>
      <c r="AG4" s="128" t="s">
        <v>525</v>
      </c>
    </row>
    <row r="5" spans="1:33" x14ac:dyDescent="0.25">
      <c r="A5" s="5" t="s">
        <v>5</v>
      </c>
      <c r="B5" s="6" t="s">
        <v>563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231" t="s">
        <v>60</v>
      </c>
      <c r="J5" s="232" t="s">
        <v>61</v>
      </c>
      <c r="K5" s="233">
        <v>3</v>
      </c>
      <c r="L5" s="233">
        <v>0</v>
      </c>
      <c r="M5" s="233">
        <v>2</v>
      </c>
      <c r="N5" s="233">
        <v>4</v>
      </c>
      <c r="O5" s="208">
        <v>6</v>
      </c>
      <c r="Q5" s="129" t="s">
        <v>531</v>
      </c>
      <c r="R5" s="5" t="s">
        <v>11</v>
      </c>
      <c r="S5" s="6" t="s">
        <v>565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29" t="s">
        <v>531</v>
      </c>
      <c r="AA5" s="5" t="s">
        <v>11</v>
      </c>
      <c r="AB5" s="6" t="s">
        <v>565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25">
      <c r="A6" s="9" t="s">
        <v>7</v>
      </c>
      <c r="B6" s="6" t="s">
        <v>564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231" t="s">
        <v>58</v>
      </c>
      <c r="J6" s="232" t="s">
        <v>59</v>
      </c>
      <c r="K6" s="233">
        <v>3</v>
      </c>
      <c r="L6" s="233">
        <v>2</v>
      </c>
      <c r="M6" s="233">
        <v>0</v>
      </c>
      <c r="N6" s="233">
        <v>4</v>
      </c>
      <c r="O6" s="208">
        <v>6</v>
      </c>
      <c r="Q6" s="129" t="s">
        <v>531</v>
      </c>
      <c r="R6" s="5" t="s">
        <v>12</v>
      </c>
      <c r="S6" s="6" t="s">
        <v>566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29" t="s">
        <v>531</v>
      </c>
      <c r="AA6" s="5" t="s">
        <v>12</v>
      </c>
      <c r="AB6" s="6" t="s">
        <v>566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.75" thickBot="1" x14ac:dyDescent="0.3">
      <c r="A7" s="9" t="s">
        <v>8</v>
      </c>
      <c r="B7" s="6" t="s">
        <v>419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231" t="s">
        <v>62</v>
      </c>
      <c r="J7" s="232" t="s">
        <v>308</v>
      </c>
      <c r="K7" s="233">
        <v>3</v>
      </c>
      <c r="L7" s="233">
        <v>0</v>
      </c>
      <c r="M7" s="233">
        <v>2</v>
      </c>
      <c r="N7" s="233">
        <v>4</v>
      </c>
      <c r="O7" s="208">
        <v>6</v>
      </c>
      <c r="Q7" s="140" t="s">
        <v>531</v>
      </c>
      <c r="R7" s="71" t="s">
        <v>13</v>
      </c>
      <c r="S7" s="11" t="s">
        <v>567</v>
      </c>
      <c r="T7" s="54">
        <v>3</v>
      </c>
      <c r="U7" s="54">
        <v>0</v>
      </c>
      <c r="V7" s="54">
        <v>0</v>
      </c>
      <c r="W7" s="54">
        <v>3</v>
      </c>
      <c r="X7" s="72">
        <v>5</v>
      </c>
      <c r="Z7" s="140" t="s">
        <v>531</v>
      </c>
      <c r="AA7" s="71" t="s">
        <v>13</v>
      </c>
      <c r="AB7" s="11" t="s">
        <v>567</v>
      </c>
      <c r="AC7" s="54">
        <v>3</v>
      </c>
      <c r="AD7" s="54">
        <v>0</v>
      </c>
      <c r="AE7" s="54">
        <v>0</v>
      </c>
      <c r="AF7" s="54">
        <v>3</v>
      </c>
      <c r="AG7" s="72">
        <v>5</v>
      </c>
    </row>
    <row r="8" spans="1:33" ht="15.75" thickBot="1" x14ac:dyDescent="0.3">
      <c r="A8" s="9" t="s">
        <v>9</v>
      </c>
      <c r="B8" s="6" t="s">
        <v>239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231" t="s">
        <v>309</v>
      </c>
      <c r="J8" s="232" t="s">
        <v>287</v>
      </c>
      <c r="K8" s="234">
        <v>2</v>
      </c>
      <c r="L8" s="234">
        <v>0</v>
      </c>
      <c r="M8" s="234">
        <v>2</v>
      </c>
      <c r="N8" s="234">
        <v>3</v>
      </c>
      <c r="O8" s="275">
        <v>4</v>
      </c>
      <c r="Q8" s="141"/>
      <c r="R8" s="142"/>
      <c r="S8" s="138" t="s">
        <v>529</v>
      </c>
      <c r="T8" s="143">
        <f>SUM(T5:T7)</f>
        <v>9</v>
      </c>
      <c r="U8" s="143">
        <f>SUM(U5:U7)</f>
        <v>0</v>
      </c>
      <c r="V8" s="143">
        <f>SUM(V5:V7)</f>
        <v>6</v>
      </c>
      <c r="W8" s="143">
        <f>SUM(W5:W7)</f>
        <v>12</v>
      </c>
      <c r="X8" s="144">
        <f>SUM(X5:X7)</f>
        <v>19</v>
      </c>
      <c r="Z8" s="141"/>
      <c r="AA8" s="142"/>
      <c r="AB8" s="138" t="s">
        <v>529</v>
      </c>
      <c r="AC8" s="143">
        <f>SUM(AC5:AC7)</f>
        <v>9</v>
      </c>
      <c r="AD8" s="143">
        <f>SUM(AD5:AD7)</f>
        <v>0</v>
      </c>
      <c r="AE8" s="143">
        <f>SUM(AE5:AE7)</f>
        <v>6</v>
      </c>
      <c r="AF8" s="143">
        <f>SUM(AF5:AF7)</f>
        <v>12</v>
      </c>
      <c r="AG8" s="144">
        <f>SUM(AG5:AG7)</f>
        <v>19</v>
      </c>
    </row>
    <row r="9" spans="1:33" x14ac:dyDescent="0.25">
      <c r="A9" s="5" t="s">
        <v>11</v>
      </c>
      <c r="B9" s="6" t="s">
        <v>565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231" t="s">
        <v>66</v>
      </c>
      <c r="J9" s="232" t="s">
        <v>233</v>
      </c>
      <c r="K9" s="233">
        <v>3</v>
      </c>
      <c r="L9" s="233">
        <v>0</v>
      </c>
      <c r="M9" s="233">
        <v>0</v>
      </c>
      <c r="N9" s="233">
        <v>3</v>
      </c>
      <c r="O9" s="208">
        <v>5</v>
      </c>
      <c r="Q9" s="73"/>
      <c r="X9" s="74"/>
      <c r="Z9" s="73"/>
      <c r="AG9" s="74"/>
    </row>
    <row r="10" spans="1:33" x14ac:dyDescent="0.25">
      <c r="A10" s="5" t="s">
        <v>12</v>
      </c>
      <c r="B10" s="6" t="s">
        <v>566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231" t="s">
        <v>68</v>
      </c>
      <c r="J10" s="232" t="s">
        <v>69</v>
      </c>
      <c r="K10" s="233">
        <v>0</v>
      </c>
      <c r="L10" s="233">
        <v>2</v>
      </c>
      <c r="M10" s="233">
        <v>0</v>
      </c>
      <c r="N10" s="233">
        <v>1</v>
      </c>
      <c r="O10" s="208">
        <v>1</v>
      </c>
      <c r="Q10" s="73"/>
      <c r="X10" s="74"/>
      <c r="Z10" s="73"/>
      <c r="AG10" s="74"/>
    </row>
    <row r="11" spans="1:33" ht="15.75" thickBot="1" x14ac:dyDescent="0.3">
      <c r="A11" s="10" t="s">
        <v>13</v>
      </c>
      <c r="B11" s="11" t="s">
        <v>567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231" t="s">
        <v>7</v>
      </c>
      <c r="J11" s="232" t="s">
        <v>92</v>
      </c>
      <c r="K11" s="233">
        <v>2</v>
      </c>
      <c r="L11" s="233">
        <v>0</v>
      </c>
      <c r="M11" s="233">
        <v>0</v>
      </c>
      <c r="N11" s="233">
        <v>2</v>
      </c>
      <c r="O11" s="208">
        <v>3</v>
      </c>
      <c r="Q11" s="73"/>
      <c r="X11" s="74"/>
      <c r="Z11" s="73"/>
      <c r="AG11" s="74"/>
    </row>
    <row r="12" spans="1:33" ht="15" customHeight="1" thickBot="1" x14ac:dyDescent="0.3">
      <c r="A12" s="303" t="s">
        <v>232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232</v>
      </c>
      <c r="J12" s="311"/>
      <c r="K12" s="92">
        <f>SUM(K5:K11)</f>
        <v>16</v>
      </c>
      <c r="L12" s="92">
        <f>SUM(L5:L11)</f>
        <v>4</v>
      </c>
      <c r="M12" s="92">
        <f>SUM(M5:M11)</f>
        <v>6</v>
      </c>
      <c r="N12" s="92">
        <f>SUM(N5:N11)</f>
        <v>21</v>
      </c>
      <c r="O12" s="93">
        <f>SUM(O5:O11)</f>
        <v>31</v>
      </c>
      <c r="Q12" s="73"/>
      <c r="X12" s="74"/>
      <c r="Z12" s="73"/>
      <c r="AG12" s="74"/>
    </row>
    <row r="13" spans="1:33" ht="15.75" thickBot="1" x14ac:dyDescent="0.3">
      <c r="A13" s="17"/>
      <c r="B13" s="49"/>
      <c r="C13" s="50"/>
      <c r="D13" s="50"/>
      <c r="E13" s="50"/>
      <c r="F13" s="50"/>
      <c r="G13" s="18"/>
      <c r="I13" s="73"/>
      <c r="O13" s="74"/>
      <c r="Q13" s="73"/>
      <c r="X13" s="74"/>
      <c r="Z13" s="73"/>
      <c r="AG13" s="74"/>
    </row>
    <row r="14" spans="1:33" ht="15.75" thickBot="1" x14ac:dyDescent="0.3">
      <c r="A14" s="305" t="s">
        <v>516</v>
      </c>
      <c r="B14" s="306"/>
      <c r="C14" s="306"/>
      <c r="D14" s="306"/>
      <c r="E14" s="306"/>
      <c r="F14" s="306"/>
      <c r="G14" s="307"/>
      <c r="I14" s="305" t="s">
        <v>516</v>
      </c>
      <c r="J14" s="306"/>
      <c r="K14" s="306"/>
      <c r="L14" s="306"/>
      <c r="M14" s="306"/>
      <c r="N14" s="306"/>
      <c r="O14" s="307"/>
      <c r="Q14" s="305" t="s">
        <v>516</v>
      </c>
      <c r="R14" s="306"/>
      <c r="S14" s="306"/>
      <c r="T14" s="306"/>
      <c r="U14" s="306"/>
      <c r="V14" s="306"/>
      <c r="W14" s="306"/>
      <c r="X14" s="307"/>
      <c r="Z14" s="305" t="s">
        <v>516</v>
      </c>
      <c r="AA14" s="306"/>
      <c r="AB14" s="306"/>
      <c r="AC14" s="306"/>
      <c r="AD14" s="306"/>
      <c r="AE14" s="306"/>
      <c r="AF14" s="306"/>
      <c r="AG14" s="307"/>
    </row>
    <row r="15" spans="1:33" ht="25.5" x14ac:dyDescent="0.25">
      <c r="A15" s="1" t="s">
        <v>523</v>
      </c>
      <c r="B15" s="2" t="s">
        <v>524</v>
      </c>
      <c r="C15" s="3" t="s">
        <v>1</v>
      </c>
      <c r="D15" s="3" t="s">
        <v>2</v>
      </c>
      <c r="E15" s="3" t="s">
        <v>3</v>
      </c>
      <c r="F15" s="3" t="s">
        <v>4</v>
      </c>
      <c r="G15" s="4" t="s">
        <v>525</v>
      </c>
      <c r="I15" s="24" t="s">
        <v>523</v>
      </c>
      <c r="J15" s="25" t="s">
        <v>524</v>
      </c>
      <c r="K15" s="26" t="s">
        <v>1</v>
      </c>
      <c r="L15" s="26" t="s">
        <v>2</v>
      </c>
      <c r="M15" s="26" t="s">
        <v>3</v>
      </c>
      <c r="N15" s="26" t="s">
        <v>4</v>
      </c>
      <c r="O15" s="27" t="s">
        <v>525</v>
      </c>
      <c r="Q15" s="130"/>
      <c r="R15" s="131" t="s">
        <v>523</v>
      </c>
      <c r="S15" s="132" t="s">
        <v>524</v>
      </c>
      <c r="T15" s="133" t="s">
        <v>1</v>
      </c>
      <c r="U15" s="133" t="s">
        <v>2</v>
      </c>
      <c r="V15" s="133" t="s">
        <v>3</v>
      </c>
      <c r="W15" s="133" t="s">
        <v>4</v>
      </c>
      <c r="X15" s="134" t="s">
        <v>525</v>
      </c>
      <c r="Z15" s="130"/>
      <c r="AA15" s="131" t="s">
        <v>523</v>
      </c>
      <c r="AB15" s="132" t="s">
        <v>524</v>
      </c>
      <c r="AC15" s="133" t="s">
        <v>1</v>
      </c>
      <c r="AD15" s="133" t="s">
        <v>2</v>
      </c>
      <c r="AE15" s="133" t="s">
        <v>3</v>
      </c>
      <c r="AF15" s="133" t="s">
        <v>4</v>
      </c>
      <c r="AG15" s="134" t="s">
        <v>525</v>
      </c>
    </row>
    <row r="16" spans="1:33" x14ac:dyDescent="0.25">
      <c r="A16" s="10" t="s">
        <v>14</v>
      </c>
      <c r="B16" s="11" t="s">
        <v>568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231" t="s">
        <v>77</v>
      </c>
      <c r="J16" s="232" t="s">
        <v>78</v>
      </c>
      <c r="K16" s="233">
        <v>3</v>
      </c>
      <c r="L16" s="233">
        <v>0</v>
      </c>
      <c r="M16" s="233">
        <v>2</v>
      </c>
      <c r="N16" s="233">
        <v>4</v>
      </c>
      <c r="O16" s="208">
        <v>6</v>
      </c>
      <c r="Q16" s="129" t="s">
        <v>531</v>
      </c>
      <c r="R16" s="10" t="s">
        <v>20</v>
      </c>
      <c r="S16" s="11" t="s">
        <v>569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29" t="s">
        <v>531</v>
      </c>
      <c r="AA16" s="10" t="s">
        <v>20</v>
      </c>
      <c r="AB16" s="11" t="s">
        <v>569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25">
      <c r="A17" s="10" t="s">
        <v>15</v>
      </c>
      <c r="B17" s="11" t="s">
        <v>101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231" t="s">
        <v>73</v>
      </c>
      <c r="J17" s="232" t="s">
        <v>74</v>
      </c>
      <c r="K17" s="233">
        <v>3</v>
      </c>
      <c r="L17" s="233">
        <v>2</v>
      </c>
      <c r="M17" s="233">
        <v>0</v>
      </c>
      <c r="N17" s="233">
        <v>4</v>
      </c>
      <c r="O17" s="208">
        <v>6</v>
      </c>
      <c r="Q17" s="129" t="s">
        <v>531</v>
      </c>
      <c r="R17" s="10" t="s">
        <v>21</v>
      </c>
      <c r="S17" s="11" t="s">
        <v>570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29" t="s">
        <v>531</v>
      </c>
      <c r="AA17" s="10" t="s">
        <v>21</v>
      </c>
      <c r="AB17" s="11" t="s">
        <v>570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25">
      <c r="A18" s="10" t="s">
        <v>17</v>
      </c>
      <c r="B18" s="11" t="s">
        <v>267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231" t="s">
        <v>310</v>
      </c>
      <c r="J18" s="232" t="s">
        <v>311</v>
      </c>
      <c r="K18" s="233">
        <v>3</v>
      </c>
      <c r="L18" s="233">
        <v>0</v>
      </c>
      <c r="M18" s="233">
        <v>2</v>
      </c>
      <c r="N18" s="233">
        <v>4</v>
      </c>
      <c r="O18" s="208">
        <v>6</v>
      </c>
      <c r="Q18" s="129" t="s">
        <v>531</v>
      </c>
      <c r="R18" s="10" t="s">
        <v>22</v>
      </c>
      <c r="S18" s="11" t="s">
        <v>571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29" t="s">
        <v>531</v>
      </c>
      <c r="AA18" s="10" t="s">
        <v>22</v>
      </c>
      <c r="AB18" s="11" t="s">
        <v>571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26.25" thickBot="1" x14ac:dyDescent="0.3">
      <c r="A19" s="10" t="s">
        <v>18</v>
      </c>
      <c r="B19" s="11" t="s">
        <v>80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231" t="s">
        <v>312</v>
      </c>
      <c r="J19" s="232" t="s">
        <v>313</v>
      </c>
      <c r="K19" s="234">
        <v>3</v>
      </c>
      <c r="L19" s="234">
        <v>0</v>
      </c>
      <c r="M19" s="234">
        <v>0</v>
      </c>
      <c r="N19" s="234">
        <v>3</v>
      </c>
      <c r="O19" s="275">
        <v>4</v>
      </c>
      <c r="Q19" s="135" t="s">
        <v>531</v>
      </c>
      <c r="R19" s="71" t="s">
        <v>23</v>
      </c>
      <c r="S19" s="53" t="s">
        <v>572</v>
      </c>
      <c r="T19" s="54">
        <v>2</v>
      </c>
      <c r="U19" s="54">
        <v>2</v>
      </c>
      <c r="V19" s="54">
        <v>0</v>
      </c>
      <c r="W19" s="54">
        <v>3</v>
      </c>
      <c r="X19" s="72">
        <v>4</v>
      </c>
      <c r="Z19" s="135" t="s">
        <v>531</v>
      </c>
      <c r="AA19" s="71" t="s">
        <v>23</v>
      </c>
      <c r="AB19" s="53" t="s">
        <v>572</v>
      </c>
      <c r="AC19" s="54">
        <v>2</v>
      </c>
      <c r="AD19" s="54">
        <v>2</v>
      </c>
      <c r="AE19" s="54">
        <v>0</v>
      </c>
      <c r="AF19" s="54">
        <v>3</v>
      </c>
      <c r="AG19" s="72">
        <v>4</v>
      </c>
    </row>
    <row r="20" spans="1:33" ht="15.75" thickBot="1" x14ac:dyDescent="0.3">
      <c r="A20" s="10" t="s">
        <v>20</v>
      </c>
      <c r="B20" s="11" t="s">
        <v>569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231" t="s">
        <v>147</v>
      </c>
      <c r="J20" s="232" t="s">
        <v>222</v>
      </c>
      <c r="K20" s="233">
        <v>2</v>
      </c>
      <c r="L20" s="233">
        <v>0</v>
      </c>
      <c r="M20" s="233">
        <v>2</v>
      </c>
      <c r="N20" s="233">
        <v>3</v>
      </c>
      <c r="O20" s="208">
        <v>4</v>
      </c>
      <c r="Q20" s="136"/>
      <c r="R20" s="137"/>
      <c r="S20" s="138" t="s">
        <v>529</v>
      </c>
      <c r="T20" s="136">
        <f>SUM(T16:T19)</f>
        <v>11</v>
      </c>
      <c r="U20" s="136">
        <f>SUM(U16:U19)</f>
        <v>2</v>
      </c>
      <c r="V20" s="136">
        <f>SUM(V16:V19)</f>
        <v>2</v>
      </c>
      <c r="W20" s="136">
        <f>SUM(W16:W19)</f>
        <v>13</v>
      </c>
      <c r="X20" s="139">
        <f>SUM(X16:X19)</f>
        <v>20</v>
      </c>
      <c r="Z20" s="136"/>
      <c r="AA20" s="137"/>
      <c r="AB20" s="138" t="s">
        <v>529</v>
      </c>
      <c r="AC20" s="136">
        <f>SUM(AC16:AC19)</f>
        <v>11</v>
      </c>
      <c r="AD20" s="136">
        <f>SUM(AD16:AD19)</f>
        <v>2</v>
      </c>
      <c r="AE20" s="136">
        <f>SUM(AE16:AE19)</f>
        <v>2</v>
      </c>
      <c r="AF20" s="136">
        <f>SUM(AF16:AF19)</f>
        <v>13</v>
      </c>
      <c r="AG20" s="139">
        <f>SUM(AG16:AG19)</f>
        <v>20</v>
      </c>
    </row>
    <row r="21" spans="1:33" x14ac:dyDescent="0.25">
      <c r="A21" s="10" t="s">
        <v>21</v>
      </c>
      <c r="B21" s="11" t="s">
        <v>570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231" t="s">
        <v>81</v>
      </c>
      <c r="J21" s="232" t="s">
        <v>82</v>
      </c>
      <c r="K21" s="233">
        <v>0</v>
      </c>
      <c r="L21" s="233">
        <v>2</v>
      </c>
      <c r="M21" s="233">
        <v>0</v>
      </c>
      <c r="N21" s="233">
        <v>1</v>
      </c>
      <c r="O21" s="208">
        <v>1</v>
      </c>
      <c r="Q21" s="73"/>
      <c r="X21" s="74"/>
      <c r="Z21" s="73"/>
      <c r="AG21" s="74"/>
    </row>
    <row r="22" spans="1:33" ht="15.75" thickBot="1" x14ac:dyDescent="0.3">
      <c r="A22" s="10" t="s">
        <v>22</v>
      </c>
      <c r="B22" s="11" t="s">
        <v>571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231" t="s">
        <v>15</v>
      </c>
      <c r="J22" s="232" t="s">
        <v>101</v>
      </c>
      <c r="K22" s="233">
        <v>2</v>
      </c>
      <c r="L22" s="233">
        <v>0</v>
      </c>
      <c r="M22" s="233">
        <v>0</v>
      </c>
      <c r="N22" s="233">
        <v>2</v>
      </c>
      <c r="O22" s="208">
        <v>3</v>
      </c>
      <c r="Q22" s="73"/>
      <c r="X22" s="74"/>
      <c r="Z22" s="73"/>
      <c r="AG22" s="74"/>
    </row>
    <row r="23" spans="1:33" ht="26.25" thickBot="1" x14ac:dyDescent="0.3">
      <c r="A23" s="71" t="s">
        <v>23</v>
      </c>
      <c r="B23" s="53" t="s">
        <v>572</v>
      </c>
      <c r="C23" s="54">
        <v>2</v>
      </c>
      <c r="D23" s="54">
        <v>2</v>
      </c>
      <c r="E23" s="54">
        <v>0</v>
      </c>
      <c r="F23" s="54">
        <v>3</v>
      </c>
      <c r="G23" s="72">
        <v>4</v>
      </c>
      <c r="I23" s="310" t="s">
        <v>232</v>
      </c>
      <c r="J23" s="311"/>
      <c r="K23" s="92">
        <f>SUM(K16:K22)</f>
        <v>16</v>
      </c>
      <c r="L23" s="92">
        <f>SUM(L16:L22)</f>
        <v>4</v>
      </c>
      <c r="M23" s="92">
        <f>SUM(M16:M22)</f>
        <v>6</v>
      </c>
      <c r="N23" s="92">
        <f>SUM(N16:N22)</f>
        <v>21</v>
      </c>
      <c r="O23" s="93">
        <f>SUM(O16:O22)</f>
        <v>30</v>
      </c>
      <c r="Q23" s="73"/>
      <c r="X23" s="74"/>
      <c r="Z23" s="73"/>
      <c r="AG23" s="74"/>
    </row>
    <row r="24" spans="1:33" ht="15.75" thickBot="1" x14ac:dyDescent="0.3">
      <c r="A24" s="308" t="s">
        <v>232</v>
      </c>
      <c r="B24" s="309"/>
      <c r="C24" s="55">
        <f>SUM(C16:C23)</f>
        <v>18</v>
      </c>
      <c r="D24" s="55">
        <f>SUM(D16:D23)</f>
        <v>4</v>
      </c>
      <c r="E24" s="55">
        <f>SUM(E16:E23)</f>
        <v>2</v>
      </c>
      <c r="F24" s="55">
        <f>SUM(F16:F23)</f>
        <v>21</v>
      </c>
      <c r="G24" s="56">
        <f>SUM(G16:G23)</f>
        <v>30</v>
      </c>
      <c r="I24" s="73"/>
      <c r="O24" s="74"/>
      <c r="Q24" s="73"/>
      <c r="X24" s="74"/>
      <c r="Z24" s="73"/>
      <c r="AG24" s="74"/>
    </row>
    <row r="25" spans="1:33" ht="15.75" thickBot="1" x14ac:dyDescent="0.3">
      <c r="A25" s="73"/>
      <c r="G25" s="74"/>
      <c r="I25" s="73"/>
      <c r="O25" s="74"/>
      <c r="Q25" s="73"/>
      <c r="X25" s="74"/>
      <c r="Z25" s="73"/>
      <c r="AG25" s="74"/>
    </row>
    <row r="26" spans="1:33" ht="15.75" thickBot="1" x14ac:dyDescent="0.3">
      <c r="A26" s="305" t="s">
        <v>517</v>
      </c>
      <c r="B26" s="306"/>
      <c r="C26" s="306"/>
      <c r="D26" s="306"/>
      <c r="E26" s="306"/>
      <c r="F26" s="306"/>
      <c r="G26" s="307"/>
      <c r="I26" s="305" t="s">
        <v>517</v>
      </c>
      <c r="J26" s="306"/>
      <c r="K26" s="306"/>
      <c r="L26" s="306"/>
      <c r="M26" s="306"/>
      <c r="N26" s="306"/>
      <c r="O26" s="307"/>
      <c r="Q26" s="305" t="s">
        <v>517</v>
      </c>
      <c r="R26" s="306"/>
      <c r="S26" s="306"/>
      <c r="T26" s="306"/>
      <c r="U26" s="306"/>
      <c r="V26" s="306"/>
      <c r="W26" s="306"/>
      <c r="X26" s="307"/>
      <c r="Z26" s="305" t="s">
        <v>517</v>
      </c>
      <c r="AA26" s="306"/>
      <c r="AB26" s="306"/>
      <c r="AC26" s="306"/>
      <c r="AD26" s="306"/>
      <c r="AE26" s="306"/>
      <c r="AF26" s="306"/>
      <c r="AG26" s="307"/>
    </row>
    <row r="27" spans="1:33" ht="25.5" x14ac:dyDescent="0.25">
      <c r="A27" s="1" t="s">
        <v>523</v>
      </c>
      <c r="B27" s="2" t="s">
        <v>524</v>
      </c>
      <c r="C27" s="3" t="s">
        <v>1</v>
      </c>
      <c r="D27" s="3" t="s">
        <v>2</v>
      </c>
      <c r="E27" s="3" t="s">
        <v>3</v>
      </c>
      <c r="F27" s="3" t="s">
        <v>4</v>
      </c>
      <c r="G27" s="4" t="s">
        <v>525</v>
      </c>
      <c r="I27" s="24" t="s">
        <v>523</v>
      </c>
      <c r="J27" s="25" t="s">
        <v>524</v>
      </c>
      <c r="K27" s="26" t="s">
        <v>1</v>
      </c>
      <c r="L27" s="26" t="s">
        <v>2</v>
      </c>
      <c r="M27" s="26" t="s">
        <v>3</v>
      </c>
      <c r="N27" s="26" t="s">
        <v>4</v>
      </c>
      <c r="O27" s="27" t="s">
        <v>525</v>
      </c>
      <c r="Q27" s="145"/>
      <c r="R27" s="146" t="s">
        <v>523</v>
      </c>
      <c r="S27" s="147" t="s">
        <v>524</v>
      </c>
      <c r="T27" s="133" t="s">
        <v>1</v>
      </c>
      <c r="U27" s="133" t="s">
        <v>2</v>
      </c>
      <c r="V27" s="133" t="s">
        <v>3</v>
      </c>
      <c r="W27" s="148" t="s">
        <v>4</v>
      </c>
      <c r="X27" s="149" t="s">
        <v>525</v>
      </c>
      <c r="Z27" s="145"/>
      <c r="AA27" s="146" t="s">
        <v>523</v>
      </c>
      <c r="AB27" s="147" t="s">
        <v>524</v>
      </c>
      <c r="AC27" s="133" t="s">
        <v>1</v>
      </c>
      <c r="AD27" s="133" t="s">
        <v>2</v>
      </c>
      <c r="AE27" s="133" t="s">
        <v>3</v>
      </c>
      <c r="AF27" s="148" t="s">
        <v>4</v>
      </c>
      <c r="AG27" s="149" t="s">
        <v>525</v>
      </c>
    </row>
    <row r="28" spans="1:33" x14ac:dyDescent="0.25">
      <c r="A28" s="19" t="s">
        <v>24</v>
      </c>
      <c r="B28" s="20" t="s">
        <v>573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231" t="s">
        <v>314</v>
      </c>
      <c r="J28" s="232" t="s">
        <v>315</v>
      </c>
      <c r="K28" s="233">
        <v>3</v>
      </c>
      <c r="L28" s="233">
        <v>2</v>
      </c>
      <c r="M28" s="233">
        <v>0</v>
      </c>
      <c r="N28" s="233">
        <v>4</v>
      </c>
      <c r="O28" s="208">
        <v>5</v>
      </c>
      <c r="Q28" s="129" t="s">
        <v>531</v>
      </c>
      <c r="R28" s="19" t="s">
        <v>24</v>
      </c>
      <c r="S28" s="20" t="s">
        <v>573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29" t="s">
        <v>531</v>
      </c>
      <c r="AA28" s="19" t="s">
        <v>24</v>
      </c>
      <c r="AB28" s="20" t="s">
        <v>573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ht="25.5" x14ac:dyDescent="0.25">
      <c r="A29" s="23" t="s">
        <v>25</v>
      </c>
      <c r="B29" s="20" t="s">
        <v>574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231" t="s">
        <v>316</v>
      </c>
      <c r="J29" s="232" t="s">
        <v>317</v>
      </c>
      <c r="K29" s="233">
        <v>2</v>
      </c>
      <c r="L29" s="233">
        <v>0</v>
      </c>
      <c r="M29" s="233">
        <v>2</v>
      </c>
      <c r="N29" s="233">
        <v>3</v>
      </c>
      <c r="O29" s="208">
        <v>4</v>
      </c>
      <c r="Q29" s="129" t="s">
        <v>531</v>
      </c>
      <c r="R29" s="23" t="s">
        <v>25</v>
      </c>
      <c r="S29" s="20" t="s">
        <v>574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29" t="s">
        <v>531</v>
      </c>
      <c r="AA29" s="23" t="s">
        <v>25</v>
      </c>
      <c r="AB29" s="20" t="s">
        <v>574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25">
      <c r="A30" s="19" t="s">
        <v>26</v>
      </c>
      <c r="B30" s="20" t="s">
        <v>575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231" t="s">
        <v>151</v>
      </c>
      <c r="J30" s="232" t="s">
        <v>318</v>
      </c>
      <c r="K30" s="233">
        <v>3</v>
      </c>
      <c r="L30" s="233">
        <v>0</v>
      </c>
      <c r="M30" s="233">
        <v>0</v>
      </c>
      <c r="N30" s="233">
        <v>3</v>
      </c>
      <c r="O30" s="208">
        <v>4</v>
      </c>
      <c r="Q30" s="129" t="s">
        <v>531</v>
      </c>
      <c r="R30" s="19" t="s">
        <v>26</v>
      </c>
      <c r="S30" s="20" t="s">
        <v>575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29" t="s">
        <v>531</v>
      </c>
      <c r="AA30" s="19" t="s">
        <v>26</v>
      </c>
      <c r="AB30" s="20" t="s">
        <v>575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25">
      <c r="A31" s="19" t="s">
        <v>27</v>
      </c>
      <c r="B31" s="20" t="s">
        <v>576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231" t="s">
        <v>89</v>
      </c>
      <c r="J31" s="232" t="s">
        <v>155</v>
      </c>
      <c r="K31" s="234">
        <v>2</v>
      </c>
      <c r="L31" s="234">
        <v>2</v>
      </c>
      <c r="M31" s="234">
        <v>0</v>
      </c>
      <c r="N31" s="234">
        <v>3</v>
      </c>
      <c r="O31" s="275">
        <v>5</v>
      </c>
      <c r="Q31" s="129" t="s">
        <v>531</v>
      </c>
      <c r="R31" s="19" t="s">
        <v>27</v>
      </c>
      <c r="S31" s="20" t="s">
        <v>576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29" t="s">
        <v>531</v>
      </c>
      <c r="AA31" s="19" t="s">
        <v>27</v>
      </c>
      <c r="AB31" s="20" t="s">
        <v>576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.75" thickBot="1" x14ac:dyDescent="0.3">
      <c r="A32" s="19" t="s">
        <v>27</v>
      </c>
      <c r="B32" s="20" t="s">
        <v>577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231" t="s">
        <v>164</v>
      </c>
      <c r="J32" s="232" t="s">
        <v>91</v>
      </c>
      <c r="K32" s="233">
        <v>2</v>
      </c>
      <c r="L32" s="233">
        <v>0</v>
      </c>
      <c r="M32" s="233">
        <v>0</v>
      </c>
      <c r="N32" s="233">
        <v>2</v>
      </c>
      <c r="O32" s="208">
        <v>3</v>
      </c>
      <c r="Q32" s="129" t="s">
        <v>531</v>
      </c>
      <c r="R32" s="19" t="s">
        <v>27</v>
      </c>
      <c r="S32" s="20" t="s">
        <v>577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29" t="s">
        <v>531</v>
      </c>
      <c r="AA32" s="19" t="s">
        <v>27</v>
      </c>
      <c r="AB32" s="20" t="s">
        <v>577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8" customHeight="1" thickBot="1" x14ac:dyDescent="0.3">
      <c r="A33" s="57" t="s">
        <v>28</v>
      </c>
      <c r="B33" s="58" t="s">
        <v>67</v>
      </c>
      <c r="C33" s="59">
        <v>3</v>
      </c>
      <c r="D33" s="59">
        <v>0</v>
      </c>
      <c r="E33" s="59">
        <v>0</v>
      </c>
      <c r="F33" s="59">
        <v>3</v>
      </c>
      <c r="G33" s="60">
        <v>5</v>
      </c>
      <c r="I33" s="231" t="s">
        <v>5</v>
      </c>
      <c r="J33" s="232" t="s">
        <v>235</v>
      </c>
      <c r="K33" s="233">
        <v>2</v>
      </c>
      <c r="L33" s="233">
        <v>0</v>
      </c>
      <c r="M33" s="233">
        <v>0</v>
      </c>
      <c r="N33" s="233">
        <v>2</v>
      </c>
      <c r="O33" s="208">
        <v>3</v>
      </c>
      <c r="Q33" s="141"/>
      <c r="R33" s="150"/>
      <c r="S33" s="138" t="s">
        <v>529</v>
      </c>
      <c r="T33" s="137">
        <f>SUM(T28:T32)</f>
        <v>12</v>
      </c>
      <c r="U33" s="137">
        <f>SUM(U28:U32)</f>
        <v>0</v>
      </c>
      <c r="V33" s="137">
        <f>SUM(V28:V32)</f>
        <v>8</v>
      </c>
      <c r="W33" s="137">
        <f>SUM(W28:W32)</f>
        <v>16</v>
      </c>
      <c r="X33" s="151">
        <f>SUM(X28:X32)</f>
        <v>25</v>
      </c>
      <c r="Z33" s="141"/>
      <c r="AA33" s="150"/>
      <c r="AB33" s="138" t="s">
        <v>529</v>
      </c>
      <c r="AC33" s="137">
        <f>SUM(AC28:AC32)</f>
        <v>12</v>
      </c>
      <c r="AD33" s="137">
        <f>SUM(AD28:AD32)</f>
        <v>0</v>
      </c>
      <c r="AE33" s="137">
        <f>SUM(AE28:AE32)</f>
        <v>8</v>
      </c>
      <c r="AF33" s="137">
        <f>SUM(AF28:AF32)</f>
        <v>16</v>
      </c>
      <c r="AG33" s="151">
        <f>SUM(AG28:AG32)</f>
        <v>25</v>
      </c>
    </row>
    <row r="34" spans="1:33" ht="15.75" thickBot="1" x14ac:dyDescent="0.3">
      <c r="A34" s="310" t="s">
        <v>232</v>
      </c>
      <c r="B34" s="311"/>
      <c r="C34" s="61">
        <f>SUM(C28:C33)</f>
        <v>15</v>
      </c>
      <c r="D34" s="61">
        <f>SUM(D28:D33)</f>
        <v>0</v>
      </c>
      <c r="E34" s="61">
        <f>SUM(E28:E33)</f>
        <v>8</v>
      </c>
      <c r="F34" s="61">
        <f>SUM(F28:F33)</f>
        <v>19</v>
      </c>
      <c r="G34" s="62">
        <f>SUM(G28:G33)</f>
        <v>30</v>
      </c>
      <c r="I34" s="231" t="s">
        <v>64</v>
      </c>
      <c r="J34" s="232" t="s">
        <v>239</v>
      </c>
      <c r="K34" s="233">
        <v>3</v>
      </c>
      <c r="L34" s="233">
        <v>0</v>
      </c>
      <c r="M34" s="233">
        <v>0</v>
      </c>
      <c r="N34" s="233">
        <v>3</v>
      </c>
      <c r="O34" s="208">
        <v>3</v>
      </c>
      <c r="Q34" s="73"/>
      <c r="X34" s="74"/>
      <c r="Z34" s="73"/>
      <c r="AG34" s="74"/>
    </row>
    <row r="35" spans="1:33" ht="15.75" thickBot="1" x14ac:dyDescent="0.3">
      <c r="A35" s="17"/>
      <c r="B35" s="49"/>
      <c r="C35" s="51"/>
      <c r="D35" s="51"/>
      <c r="E35" s="51"/>
      <c r="F35" s="51"/>
      <c r="G35" s="225"/>
      <c r="I35" s="231" t="s">
        <v>39</v>
      </c>
      <c r="J35" s="232" t="s">
        <v>121</v>
      </c>
      <c r="K35" s="233">
        <v>3</v>
      </c>
      <c r="L35" s="233">
        <v>0</v>
      </c>
      <c r="M35" s="233">
        <v>0</v>
      </c>
      <c r="N35" s="233">
        <v>3</v>
      </c>
      <c r="O35" s="208">
        <v>5</v>
      </c>
      <c r="Q35" s="73"/>
      <c r="X35" s="74"/>
      <c r="Z35" s="73"/>
      <c r="AG35" s="74"/>
    </row>
    <row r="36" spans="1:33" ht="15.75" thickBot="1" x14ac:dyDescent="0.3">
      <c r="A36" s="17"/>
      <c r="B36" s="49"/>
      <c r="C36" s="50"/>
      <c r="D36" s="50"/>
      <c r="E36" s="50"/>
      <c r="F36" s="50"/>
      <c r="G36" s="18"/>
      <c r="I36" s="310" t="s">
        <v>232</v>
      </c>
      <c r="J36" s="311"/>
      <c r="K36" s="92">
        <f>SUM(K28:K35)</f>
        <v>20</v>
      </c>
      <c r="L36" s="92">
        <f>SUM(L28:L35)</f>
        <v>4</v>
      </c>
      <c r="M36" s="92">
        <f>SUM(M28:M35)</f>
        <v>2</v>
      </c>
      <c r="N36" s="92">
        <f>SUM(N28:N35)</f>
        <v>23</v>
      </c>
      <c r="O36" s="93">
        <f>SUM(O28:O35)</f>
        <v>32</v>
      </c>
      <c r="Q36" s="73"/>
      <c r="X36" s="74"/>
      <c r="Z36" s="73"/>
      <c r="AG36" s="74"/>
    </row>
    <row r="37" spans="1:33" ht="15.75" thickBot="1" x14ac:dyDescent="0.3">
      <c r="A37" s="305" t="s">
        <v>518</v>
      </c>
      <c r="B37" s="306"/>
      <c r="C37" s="306"/>
      <c r="D37" s="306"/>
      <c r="E37" s="306"/>
      <c r="F37" s="306"/>
      <c r="G37" s="307"/>
      <c r="I37" s="305" t="s">
        <v>518</v>
      </c>
      <c r="J37" s="306"/>
      <c r="K37" s="306"/>
      <c r="L37" s="306"/>
      <c r="M37" s="306"/>
      <c r="N37" s="306"/>
      <c r="O37" s="307"/>
      <c r="Q37" s="305" t="s">
        <v>518</v>
      </c>
      <c r="R37" s="306"/>
      <c r="S37" s="306"/>
      <c r="T37" s="306"/>
      <c r="U37" s="306"/>
      <c r="V37" s="306"/>
      <c r="W37" s="306"/>
      <c r="X37" s="307"/>
      <c r="Z37" s="305" t="s">
        <v>518</v>
      </c>
      <c r="AA37" s="306"/>
      <c r="AB37" s="306"/>
      <c r="AC37" s="306"/>
      <c r="AD37" s="306"/>
      <c r="AE37" s="306"/>
      <c r="AF37" s="306"/>
      <c r="AG37" s="307"/>
    </row>
    <row r="38" spans="1:33" ht="25.5" x14ac:dyDescent="0.25">
      <c r="A38" s="24" t="s">
        <v>523</v>
      </c>
      <c r="B38" s="25" t="s">
        <v>524</v>
      </c>
      <c r="C38" s="26" t="s">
        <v>1</v>
      </c>
      <c r="D38" s="26" t="s">
        <v>2</v>
      </c>
      <c r="E38" s="26" t="s">
        <v>3</v>
      </c>
      <c r="F38" s="26" t="s">
        <v>4</v>
      </c>
      <c r="G38" s="27" t="s">
        <v>525</v>
      </c>
      <c r="I38" s="24" t="s">
        <v>523</v>
      </c>
      <c r="J38" s="25" t="s">
        <v>524</v>
      </c>
      <c r="K38" s="26" t="s">
        <v>1</v>
      </c>
      <c r="L38" s="26" t="s">
        <v>2</v>
      </c>
      <c r="M38" s="26" t="s">
        <v>3</v>
      </c>
      <c r="N38" s="26" t="s">
        <v>4</v>
      </c>
      <c r="O38" s="27" t="s">
        <v>525</v>
      </c>
      <c r="Q38" s="145"/>
      <c r="R38" s="133" t="s">
        <v>523</v>
      </c>
      <c r="S38" s="132" t="s">
        <v>524</v>
      </c>
      <c r="T38" s="133" t="s">
        <v>1</v>
      </c>
      <c r="U38" s="133" t="s">
        <v>2</v>
      </c>
      <c r="V38" s="133" t="s">
        <v>3</v>
      </c>
      <c r="W38" s="133" t="s">
        <v>4</v>
      </c>
      <c r="X38" s="134" t="s">
        <v>525</v>
      </c>
      <c r="Z38" s="145"/>
      <c r="AA38" s="133" t="s">
        <v>523</v>
      </c>
      <c r="AB38" s="132" t="s">
        <v>524</v>
      </c>
      <c r="AC38" s="133" t="s">
        <v>1</v>
      </c>
      <c r="AD38" s="133" t="s">
        <v>2</v>
      </c>
      <c r="AE38" s="133" t="s">
        <v>3</v>
      </c>
      <c r="AF38" s="133" t="s">
        <v>4</v>
      </c>
      <c r="AG38" s="134" t="s">
        <v>525</v>
      </c>
    </row>
    <row r="39" spans="1:33" x14ac:dyDescent="0.25">
      <c r="A39" s="19" t="s">
        <v>30</v>
      </c>
      <c r="B39" s="20" t="s">
        <v>578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231" t="s">
        <v>319</v>
      </c>
      <c r="J39" s="232" t="s">
        <v>320</v>
      </c>
      <c r="K39" s="233">
        <v>2</v>
      </c>
      <c r="L39" s="233">
        <v>2</v>
      </c>
      <c r="M39" s="233">
        <v>0</v>
      </c>
      <c r="N39" s="233">
        <v>3</v>
      </c>
      <c r="O39" s="208">
        <v>5</v>
      </c>
      <c r="Q39" s="129" t="s">
        <v>531</v>
      </c>
      <c r="R39" s="19" t="s">
        <v>30</v>
      </c>
      <c r="S39" s="20" t="s">
        <v>578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29" t="s">
        <v>531</v>
      </c>
      <c r="AA39" s="19" t="s">
        <v>30</v>
      </c>
      <c r="AB39" s="20" t="s">
        <v>578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25">
      <c r="A40" s="19" t="s">
        <v>31</v>
      </c>
      <c r="B40" s="20" t="s">
        <v>579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231" t="s">
        <v>213</v>
      </c>
      <c r="J40" s="232" t="s">
        <v>214</v>
      </c>
      <c r="K40" s="233">
        <v>3</v>
      </c>
      <c r="L40" s="233">
        <v>0</v>
      </c>
      <c r="M40" s="233">
        <v>0</v>
      </c>
      <c r="N40" s="233">
        <v>3</v>
      </c>
      <c r="O40" s="208">
        <v>5</v>
      </c>
      <c r="Q40" s="129" t="s">
        <v>531</v>
      </c>
      <c r="R40" s="19" t="s">
        <v>31</v>
      </c>
      <c r="S40" s="20" t="s">
        <v>579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29" t="s">
        <v>531</v>
      </c>
      <c r="AA40" s="19" t="s">
        <v>31</v>
      </c>
      <c r="AB40" s="20" t="s">
        <v>579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25">
      <c r="A41" s="19" t="s">
        <v>32</v>
      </c>
      <c r="B41" s="20" t="s">
        <v>580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231" t="s">
        <v>321</v>
      </c>
      <c r="J41" s="232" t="s">
        <v>103</v>
      </c>
      <c r="K41" s="233">
        <v>0</v>
      </c>
      <c r="L41" s="233">
        <v>0</v>
      </c>
      <c r="M41" s="233">
        <v>0</v>
      </c>
      <c r="N41" s="233">
        <v>0</v>
      </c>
      <c r="O41" s="208">
        <v>5</v>
      </c>
      <c r="Q41" s="129" t="s">
        <v>531</v>
      </c>
      <c r="R41" s="19" t="s">
        <v>32</v>
      </c>
      <c r="S41" s="20" t="s">
        <v>580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29" t="s">
        <v>531</v>
      </c>
      <c r="AA41" s="19" t="s">
        <v>32</v>
      </c>
      <c r="AB41" s="20" t="s">
        <v>580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25">
      <c r="A42" s="19" t="s">
        <v>27</v>
      </c>
      <c r="B42" s="20" t="s">
        <v>581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231" t="s">
        <v>142</v>
      </c>
      <c r="J42" s="232" t="s">
        <v>221</v>
      </c>
      <c r="K42" s="234">
        <v>3</v>
      </c>
      <c r="L42" s="234">
        <v>0</v>
      </c>
      <c r="M42" s="234">
        <v>2</v>
      </c>
      <c r="N42" s="234">
        <v>4</v>
      </c>
      <c r="O42" s="275">
        <v>6</v>
      </c>
      <c r="Q42" s="129" t="s">
        <v>531</v>
      </c>
      <c r="R42" s="19" t="s">
        <v>27</v>
      </c>
      <c r="S42" s="20" t="s">
        <v>581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29" t="s">
        <v>531</v>
      </c>
      <c r="AA42" s="19" t="s">
        <v>27</v>
      </c>
      <c r="AB42" s="20" t="s">
        <v>581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.75" thickBot="1" x14ac:dyDescent="0.3">
      <c r="A43" s="19" t="s">
        <v>33</v>
      </c>
      <c r="B43" s="20" t="s">
        <v>91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231" t="s">
        <v>99</v>
      </c>
      <c r="J43" s="232" t="s">
        <v>100</v>
      </c>
      <c r="K43" s="233">
        <v>3</v>
      </c>
      <c r="L43" s="233">
        <v>0</v>
      </c>
      <c r="M43" s="233">
        <v>0</v>
      </c>
      <c r="N43" s="233">
        <v>3</v>
      </c>
      <c r="O43" s="208">
        <v>5</v>
      </c>
      <c r="Q43" s="129" t="s">
        <v>531</v>
      </c>
      <c r="R43" s="19" t="s">
        <v>35</v>
      </c>
      <c r="S43" s="58" t="s">
        <v>582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29" t="s">
        <v>531</v>
      </c>
      <c r="AA43" s="19" t="s">
        <v>35</v>
      </c>
      <c r="AB43" s="58" t="s">
        <v>582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.6" customHeight="1" thickBot="1" x14ac:dyDescent="0.3">
      <c r="A44" s="57" t="s">
        <v>35</v>
      </c>
      <c r="B44" s="58" t="s">
        <v>582</v>
      </c>
      <c r="C44" s="63">
        <v>3</v>
      </c>
      <c r="D44" s="63">
        <v>0</v>
      </c>
      <c r="E44" s="63">
        <v>4</v>
      </c>
      <c r="F44" s="63">
        <v>5</v>
      </c>
      <c r="G44" s="64">
        <v>7</v>
      </c>
      <c r="I44" s="231" t="s">
        <v>14</v>
      </c>
      <c r="J44" s="232" t="s">
        <v>281</v>
      </c>
      <c r="K44" s="233">
        <v>2</v>
      </c>
      <c r="L44" s="233">
        <v>0</v>
      </c>
      <c r="M44" s="233">
        <v>0</v>
      </c>
      <c r="N44" s="233">
        <v>2</v>
      </c>
      <c r="O44" s="208">
        <v>3</v>
      </c>
      <c r="Q44" s="278"/>
      <c r="R44" s="279"/>
      <c r="S44" s="279" t="s">
        <v>529</v>
      </c>
      <c r="T44" s="164">
        <f>SUM(T39:T43)</f>
        <v>13</v>
      </c>
      <c r="U44" s="164">
        <f>SUM(U39:U43)</f>
        <v>0</v>
      </c>
      <c r="V44" s="164">
        <f>SUM(V39:V43)</f>
        <v>10</v>
      </c>
      <c r="W44" s="164">
        <f>SUM(W39:W43)</f>
        <v>18</v>
      </c>
      <c r="X44" s="165">
        <f>SUM(X39:X43)</f>
        <v>27</v>
      </c>
      <c r="Z44" s="278"/>
      <c r="AA44" s="279"/>
      <c r="AB44" s="279" t="s">
        <v>529</v>
      </c>
      <c r="AC44" s="164">
        <f>SUM(AC39:AC43)</f>
        <v>13</v>
      </c>
      <c r="AD44" s="164">
        <f>SUM(AD39:AD43)</f>
        <v>0</v>
      </c>
      <c r="AE44" s="164">
        <f>SUM(AE39:AE43)</f>
        <v>10</v>
      </c>
      <c r="AF44" s="164">
        <f>SUM(AF39:AF43)</f>
        <v>18</v>
      </c>
      <c r="AG44" s="165">
        <f>SUM(AG39:AG43)</f>
        <v>27</v>
      </c>
    </row>
    <row r="45" spans="1:33" ht="15.75" thickBot="1" x14ac:dyDescent="0.3">
      <c r="A45" s="310" t="s">
        <v>232</v>
      </c>
      <c r="B45" s="311"/>
      <c r="C45" s="65">
        <f>SUM(C39:C44)</f>
        <v>15</v>
      </c>
      <c r="D45" s="65">
        <f>SUM(D39:D44)</f>
        <v>0</v>
      </c>
      <c r="E45" s="65">
        <f>SUM(E39:E44)</f>
        <v>10</v>
      </c>
      <c r="F45" s="65">
        <f>SUM(F39:F44)</f>
        <v>20</v>
      </c>
      <c r="G45" s="66">
        <f>SUM(G39:G44)</f>
        <v>30</v>
      </c>
      <c r="I45" s="231" t="s">
        <v>79</v>
      </c>
      <c r="J45" s="232" t="s">
        <v>80</v>
      </c>
      <c r="K45" s="233">
        <v>3</v>
      </c>
      <c r="L45" s="233">
        <v>0</v>
      </c>
      <c r="M45" s="233">
        <v>0</v>
      </c>
      <c r="N45" s="233">
        <v>3</v>
      </c>
      <c r="O45" s="208">
        <v>3</v>
      </c>
      <c r="Q45" s="73"/>
      <c r="X45" s="74"/>
      <c r="Z45" s="73"/>
      <c r="AG45" s="74"/>
    </row>
    <row r="46" spans="1:33" ht="15.75" thickBot="1" x14ac:dyDescent="0.3">
      <c r="A46" s="17"/>
      <c r="B46" s="49"/>
      <c r="C46" s="50"/>
      <c r="D46" s="50"/>
      <c r="E46" s="50"/>
      <c r="F46" s="50"/>
      <c r="G46" s="18"/>
      <c r="I46" s="310" t="s">
        <v>232</v>
      </c>
      <c r="J46" s="311"/>
      <c r="K46" s="92">
        <f>SUM(K38:K45)</f>
        <v>16</v>
      </c>
      <c r="L46" s="92">
        <f>SUM(L38:L45)</f>
        <v>2</v>
      </c>
      <c r="M46" s="92">
        <f>SUM(M38:M45)</f>
        <v>2</v>
      </c>
      <c r="N46" s="92">
        <f>SUM(N38:N45)</f>
        <v>18</v>
      </c>
      <c r="O46" s="93">
        <f>SUM(O38:O45)</f>
        <v>32</v>
      </c>
      <c r="Q46" s="73"/>
      <c r="X46" s="74"/>
      <c r="Z46" s="73"/>
      <c r="AG46" s="74"/>
    </row>
    <row r="47" spans="1:33" ht="15.75" thickBot="1" x14ac:dyDescent="0.3">
      <c r="A47" s="17"/>
      <c r="B47" s="49"/>
      <c r="C47" s="50"/>
      <c r="D47" s="50"/>
      <c r="E47" s="50"/>
      <c r="F47" s="50"/>
      <c r="G47" s="18"/>
      <c r="I47" s="73"/>
      <c r="O47" s="74"/>
      <c r="Q47" s="73"/>
      <c r="X47" s="74"/>
      <c r="Z47" s="73"/>
      <c r="AG47" s="74"/>
    </row>
    <row r="48" spans="1:33" ht="15.75" thickBot="1" x14ac:dyDescent="0.3">
      <c r="A48" s="305" t="s">
        <v>519</v>
      </c>
      <c r="B48" s="306"/>
      <c r="C48" s="306"/>
      <c r="D48" s="306"/>
      <c r="E48" s="306"/>
      <c r="F48" s="306"/>
      <c r="G48" s="307"/>
      <c r="I48" s="305" t="s">
        <v>519</v>
      </c>
      <c r="J48" s="306"/>
      <c r="K48" s="306"/>
      <c r="L48" s="306"/>
      <c r="M48" s="306"/>
      <c r="N48" s="306"/>
      <c r="O48" s="307"/>
      <c r="Q48" s="305" t="s">
        <v>519</v>
      </c>
      <c r="R48" s="306"/>
      <c r="S48" s="306"/>
      <c r="T48" s="306"/>
      <c r="U48" s="306"/>
      <c r="V48" s="306"/>
      <c r="W48" s="306"/>
      <c r="X48" s="307"/>
      <c r="Z48" s="305" t="s">
        <v>519</v>
      </c>
      <c r="AA48" s="306"/>
      <c r="AB48" s="306"/>
      <c r="AC48" s="306"/>
      <c r="AD48" s="306"/>
      <c r="AE48" s="306"/>
      <c r="AF48" s="306"/>
      <c r="AG48" s="307"/>
    </row>
    <row r="49" spans="1:33" ht="25.5" x14ac:dyDescent="0.25">
      <c r="A49" s="24" t="s">
        <v>523</v>
      </c>
      <c r="B49" s="25" t="s">
        <v>524</v>
      </c>
      <c r="C49" s="26" t="s">
        <v>1</v>
      </c>
      <c r="D49" s="26" t="s">
        <v>2</v>
      </c>
      <c r="E49" s="26" t="s">
        <v>3</v>
      </c>
      <c r="F49" s="26" t="s">
        <v>4</v>
      </c>
      <c r="G49" s="27" t="s">
        <v>525</v>
      </c>
      <c r="I49" s="24" t="s">
        <v>523</v>
      </c>
      <c r="J49" s="25" t="s">
        <v>524</v>
      </c>
      <c r="K49" s="26" t="s">
        <v>1</v>
      </c>
      <c r="L49" s="26" t="s">
        <v>2</v>
      </c>
      <c r="M49" s="26" t="s">
        <v>3</v>
      </c>
      <c r="N49" s="26" t="s">
        <v>4</v>
      </c>
      <c r="O49" s="27" t="s">
        <v>525</v>
      </c>
      <c r="Q49" s="169"/>
      <c r="R49" s="166" t="s">
        <v>523</v>
      </c>
      <c r="S49" s="167" t="s">
        <v>524</v>
      </c>
      <c r="T49" s="166" t="s">
        <v>1</v>
      </c>
      <c r="U49" s="166" t="s">
        <v>2</v>
      </c>
      <c r="V49" s="166" t="s">
        <v>3</v>
      </c>
      <c r="W49" s="166" t="s">
        <v>4</v>
      </c>
      <c r="X49" s="168" t="s">
        <v>525</v>
      </c>
      <c r="Z49" s="169"/>
      <c r="AA49" s="166" t="s">
        <v>523</v>
      </c>
      <c r="AB49" s="167" t="s">
        <v>524</v>
      </c>
      <c r="AC49" s="166" t="s">
        <v>1</v>
      </c>
      <c r="AD49" s="166" t="s">
        <v>2</v>
      </c>
      <c r="AE49" s="166" t="s">
        <v>3</v>
      </c>
      <c r="AF49" s="166" t="s">
        <v>4</v>
      </c>
      <c r="AG49" s="168" t="s">
        <v>525</v>
      </c>
    </row>
    <row r="50" spans="1:33" x14ac:dyDescent="0.25">
      <c r="A50" s="19" t="s">
        <v>36</v>
      </c>
      <c r="B50" s="20" t="s">
        <v>583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231" t="s">
        <v>322</v>
      </c>
      <c r="J50" s="232" t="s">
        <v>323</v>
      </c>
      <c r="K50" s="233">
        <v>3</v>
      </c>
      <c r="L50" s="233">
        <v>0</v>
      </c>
      <c r="M50" s="233">
        <v>0</v>
      </c>
      <c r="N50" s="233">
        <v>3</v>
      </c>
      <c r="O50" s="208">
        <v>5</v>
      </c>
      <c r="Q50" s="135" t="s">
        <v>531</v>
      </c>
      <c r="R50" s="157" t="s">
        <v>36</v>
      </c>
      <c r="S50" s="20" t="s">
        <v>583</v>
      </c>
      <c r="T50" s="158">
        <v>3</v>
      </c>
      <c r="U50" s="158">
        <v>0</v>
      </c>
      <c r="V50" s="158">
        <v>0</v>
      </c>
      <c r="W50" s="158">
        <v>3</v>
      </c>
      <c r="X50" s="159">
        <v>5</v>
      </c>
      <c r="Z50" s="135" t="s">
        <v>531</v>
      </c>
      <c r="AA50" s="157" t="s">
        <v>36</v>
      </c>
      <c r="AB50" s="20" t="s">
        <v>583</v>
      </c>
      <c r="AC50" s="158">
        <v>3</v>
      </c>
      <c r="AD50" s="158">
        <v>0</v>
      </c>
      <c r="AE50" s="158">
        <v>0</v>
      </c>
      <c r="AF50" s="158">
        <v>3</v>
      </c>
      <c r="AG50" s="159">
        <v>5</v>
      </c>
    </row>
    <row r="51" spans="1:33" x14ac:dyDescent="0.25">
      <c r="A51" s="19" t="s">
        <v>37</v>
      </c>
      <c r="B51" s="20" t="s">
        <v>584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231" t="s">
        <v>324</v>
      </c>
      <c r="J51" s="232" t="s">
        <v>325</v>
      </c>
      <c r="K51" s="233">
        <v>2</v>
      </c>
      <c r="L51" s="233">
        <v>2</v>
      </c>
      <c r="M51" s="233">
        <v>0</v>
      </c>
      <c r="N51" s="233">
        <v>3</v>
      </c>
      <c r="O51" s="208">
        <v>5</v>
      </c>
      <c r="Q51" s="135" t="s">
        <v>531</v>
      </c>
      <c r="R51" s="20" t="s">
        <v>37</v>
      </c>
      <c r="S51" s="20" t="s">
        <v>584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5" t="s">
        <v>531</v>
      </c>
      <c r="AA51" s="20" t="s">
        <v>37</v>
      </c>
      <c r="AB51" s="20" t="s">
        <v>584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25">
      <c r="A52" s="19" t="s">
        <v>38</v>
      </c>
      <c r="B52" s="20" t="s">
        <v>585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231" t="s">
        <v>289</v>
      </c>
      <c r="J52" s="232" t="s">
        <v>269</v>
      </c>
      <c r="K52" s="233">
        <v>3</v>
      </c>
      <c r="L52" s="233">
        <v>0</v>
      </c>
      <c r="M52" s="233">
        <v>0</v>
      </c>
      <c r="N52" s="233">
        <v>3</v>
      </c>
      <c r="O52" s="208">
        <v>4</v>
      </c>
      <c r="Q52" s="135" t="s">
        <v>531</v>
      </c>
      <c r="R52" s="19" t="s">
        <v>38</v>
      </c>
      <c r="S52" s="20" t="s">
        <v>585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5" t="s">
        <v>531</v>
      </c>
      <c r="AA52" s="19" t="s">
        <v>38</v>
      </c>
      <c r="AB52" s="20" t="s">
        <v>585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25">
      <c r="A53" s="19" t="s">
        <v>27</v>
      </c>
      <c r="B53" s="20" t="s">
        <v>586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231" t="s">
        <v>326</v>
      </c>
      <c r="J53" s="232" t="s">
        <v>327</v>
      </c>
      <c r="K53" s="234">
        <v>3</v>
      </c>
      <c r="L53" s="234">
        <v>0</v>
      </c>
      <c r="M53" s="234">
        <v>0</v>
      </c>
      <c r="N53" s="234">
        <v>3</v>
      </c>
      <c r="O53" s="275">
        <v>5</v>
      </c>
      <c r="Q53" s="135" t="s">
        <v>531</v>
      </c>
      <c r="R53" s="20" t="s">
        <v>27</v>
      </c>
      <c r="S53" s="20" t="s">
        <v>586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5" t="s">
        <v>531</v>
      </c>
      <c r="AA53" s="20" t="s">
        <v>27</v>
      </c>
      <c r="AB53" s="20" t="s">
        <v>586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.75" thickBot="1" x14ac:dyDescent="0.3">
      <c r="A54" s="19" t="s">
        <v>27</v>
      </c>
      <c r="B54" s="20" t="s">
        <v>587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231" t="s">
        <v>39</v>
      </c>
      <c r="J54" s="232" t="s">
        <v>136</v>
      </c>
      <c r="K54" s="233">
        <v>3</v>
      </c>
      <c r="L54" s="233">
        <v>0</v>
      </c>
      <c r="M54" s="233">
        <v>0</v>
      </c>
      <c r="N54" s="233">
        <v>3</v>
      </c>
      <c r="O54" s="208">
        <v>5</v>
      </c>
      <c r="Q54" s="135" t="s">
        <v>531</v>
      </c>
      <c r="R54" s="58" t="s">
        <v>27</v>
      </c>
      <c r="S54" s="20" t="s">
        <v>587</v>
      </c>
      <c r="T54" s="59">
        <v>2</v>
      </c>
      <c r="U54" s="59">
        <v>0</v>
      </c>
      <c r="V54" s="59">
        <v>2</v>
      </c>
      <c r="W54" s="59">
        <v>3</v>
      </c>
      <c r="X54" s="60">
        <v>5</v>
      </c>
      <c r="Z54" s="135" t="s">
        <v>531</v>
      </c>
      <c r="AA54" s="58" t="s">
        <v>27</v>
      </c>
      <c r="AB54" s="20" t="s">
        <v>587</v>
      </c>
      <c r="AC54" s="59">
        <v>2</v>
      </c>
      <c r="AD54" s="59">
        <v>0</v>
      </c>
      <c r="AE54" s="59">
        <v>2</v>
      </c>
      <c r="AF54" s="59">
        <v>3</v>
      </c>
      <c r="AG54" s="60">
        <v>5</v>
      </c>
    </row>
    <row r="55" spans="1:33" ht="15.75" thickBot="1" x14ac:dyDescent="0.3">
      <c r="A55" s="57" t="s">
        <v>39</v>
      </c>
      <c r="B55" s="58" t="s">
        <v>121</v>
      </c>
      <c r="C55" s="59">
        <v>3</v>
      </c>
      <c r="D55" s="59">
        <v>0</v>
      </c>
      <c r="E55" s="59">
        <v>0</v>
      </c>
      <c r="F55" s="59">
        <v>3</v>
      </c>
      <c r="G55" s="60">
        <v>5</v>
      </c>
      <c r="I55" s="231" t="s">
        <v>39</v>
      </c>
      <c r="J55" s="232" t="s">
        <v>111</v>
      </c>
      <c r="K55" s="233">
        <v>3</v>
      </c>
      <c r="L55" s="233">
        <v>0</v>
      </c>
      <c r="M55" s="233">
        <v>0</v>
      </c>
      <c r="N55" s="233">
        <v>3</v>
      </c>
      <c r="O55" s="208">
        <v>5</v>
      </c>
      <c r="Q55" s="160"/>
      <c r="R55" s="161"/>
      <c r="S55" s="162" t="s">
        <v>530</v>
      </c>
      <c r="T55" s="163">
        <f>SUM(T50:T54)</f>
        <v>13</v>
      </c>
      <c r="U55" s="164">
        <f>SUM(U50:U54)</f>
        <v>0</v>
      </c>
      <c r="V55" s="164">
        <f>SUM(V50:V54)</f>
        <v>6</v>
      </c>
      <c r="W55" s="164">
        <f>SUM(W50:W54)</f>
        <v>16</v>
      </c>
      <c r="X55" s="165">
        <f>SUM(X50:X54)</f>
        <v>26</v>
      </c>
      <c r="Z55" s="160"/>
      <c r="AA55" s="161"/>
      <c r="AB55" s="162" t="s">
        <v>530</v>
      </c>
      <c r="AC55" s="163">
        <f>SUM(AC50:AC54)</f>
        <v>13</v>
      </c>
      <c r="AD55" s="164">
        <f>SUM(AD50:AD54)</f>
        <v>0</v>
      </c>
      <c r="AE55" s="164">
        <f>SUM(AE50:AE54)</f>
        <v>6</v>
      </c>
      <c r="AF55" s="164">
        <f>SUM(AF50:AF54)</f>
        <v>16</v>
      </c>
      <c r="AG55" s="165">
        <f>SUM(AG50:AG54)</f>
        <v>26</v>
      </c>
    </row>
    <row r="56" spans="1:33" ht="15.75" thickBot="1" x14ac:dyDescent="0.3">
      <c r="A56" s="310" t="s">
        <v>232</v>
      </c>
      <c r="B56" s="311"/>
      <c r="C56" s="65">
        <f>SUM(C50:C55)</f>
        <v>16</v>
      </c>
      <c r="D56" s="65">
        <f>SUM(D50:D55)</f>
        <v>0</v>
      </c>
      <c r="E56" s="65">
        <f>SUM(E50:E55)</f>
        <v>6</v>
      </c>
      <c r="F56" s="65">
        <f>SUM(F50:F55)</f>
        <v>19</v>
      </c>
      <c r="G56" s="66">
        <f>SUM(G50:G55)</f>
        <v>31</v>
      </c>
      <c r="I56" s="38" t="s">
        <v>232</v>
      </c>
      <c r="J56" s="39"/>
      <c r="K56" s="92">
        <f>SUM(K48:K55)</f>
        <v>17</v>
      </c>
      <c r="L56" s="92">
        <f>SUM(L48:L55)</f>
        <v>2</v>
      </c>
      <c r="M56" s="92">
        <f>SUM(M48:M55)</f>
        <v>0</v>
      </c>
      <c r="N56" s="92">
        <f>SUM(N48:N55)</f>
        <v>18</v>
      </c>
      <c r="O56" s="93">
        <f>SUM(O48:O55)</f>
        <v>29</v>
      </c>
      <c r="Q56" s="73"/>
      <c r="X56" s="74"/>
      <c r="Z56" s="73"/>
      <c r="AG56" s="74"/>
    </row>
    <row r="57" spans="1:33" ht="15.75" thickBot="1" x14ac:dyDescent="0.3">
      <c r="A57" s="17"/>
      <c r="B57" s="49"/>
      <c r="C57" s="50"/>
      <c r="D57" s="50"/>
      <c r="E57" s="50"/>
      <c r="F57" s="50"/>
      <c r="G57" s="18"/>
      <c r="I57" s="73"/>
      <c r="O57" s="74"/>
      <c r="Q57" s="73"/>
      <c r="X57" s="74"/>
      <c r="Z57" s="73"/>
      <c r="AG57" s="74"/>
    </row>
    <row r="58" spans="1:33" ht="15.75" thickBot="1" x14ac:dyDescent="0.3">
      <c r="A58" s="305" t="s">
        <v>520</v>
      </c>
      <c r="B58" s="306"/>
      <c r="C58" s="306"/>
      <c r="D58" s="306"/>
      <c r="E58" s="306"/>
      <c r="F58" s="306"/>
      <c r="G58" s="307"/>
      <c r="I58" s="305" t="s">
        <v>520</v>
      </c>
      <c r="J58" s="306"/>
      <c r="K58" s="306"/>
      <c r="L58" s="306"/>
      <c r="M58" s="306"/>
      <c r="N58" s="306"/>
      <c r="O58" s="307"/>
      <c r="Q58" s="305" t="s">
        <v>520</v>
      </c>
      <c r="R58" s="306"/>
      <c r="S58" s="306"/>
      <c r="T58" s="306"/>
      <c r="U58" s="306"/>
      <c r="V58" s="306"/>
      <c r="W58" s="306"/>
      <c r="X58" s="307"/>
      <c r="Z58" s="305" t="s">
        <v>520</v>
      </c>
      <c r="AA58" s="306"/>
      <c r="AB58" s="306"/>
      <c r="AC58" s="306"/>
      <c r="AD58" s="306"/>
      <c r="AE58" s="306"/>
      <c r="AF58" s="306"/>
      <c r="AG58" s="307"/>
    </row>
    <row r="59" spans="1:33" ht="25.5" x14ac:dyDescent="0.25">
      <c r="A59" s="24" t="s">
        <v>523</v>
      </c>
      <c r="B59" s="25" t="s">
        <v>524</v>
      </c>
      <c r="C59" s="26" t="s">
        <v>1</v>
      </c>
      <c r="D59" s="26" t="s">
        <v>2</v>
      </c>
      <c r="E59" s="26" t="s">
        <v>3</v>
      </c>
      <c r="F59" s="26" t="s">
        <v>4</v>
      </c>
      <c r="G59" s="27" t="s">
        <v>525</v>
      </c>
      <c r="I59" s="24" t="s">
        <v>523</v>
      </c>
      <c r="J59" s="25" t="s">
        <v>524</v>
      </c>
      <c r="K59" s="26" t="s">
        <v>1</v>
      </c>
      <c r="L59" s="26" t="s">
        <v>2</v>
      </c>
      <c r="M59" s="26" t="s">
        <v>3</v>
      </c>
      <c r="N59" s="26" t="s">
        <v>4</v>
      </c>
      <c r="O59" s="27" t="s">
        <v>525</v>
      </c>
      <c r="Q59" s="156"/>
      <c r="R59" s="166" t="s">
        <v>523</v>
      </c>
      <c r="S59" s="167" t="s">
        <v>524</v>
      </c>
      <c r="T59" s="166" t="s">
        <v>1</v>
      </c>
      <c r="U59" s="166" t="s">
        <v>2</v>
      </c>
      <c r="V59" s="166" t="s">
        <v>3</v>
      </c>
      <c r="W59" s="166" t="s">
        <v>4</v>
      </c>
      <c r="X59" s="168" t="s">
        <v>525</v>
      </c>
      <c r="Z59" s="156"/>
      <c r="AA59" s="166" t="s">
        <v>523</v>
      </c>
      <c r="AB59" s="167" t="s">
        <v>524</v>
      </c>
      <c r="AC59" s="166" t="s">
        <v>1</v>
      </c>
      <c r="AD59" s="166" t="s">
        <v>2</v>
      </c>
      <c r="AE59" s="166" t="s">
        <v>3</v>
      </c>
      <c r="AF59" s="166" t="s">
        <v>4</v>
      </c>
      <c r="AG59" s="168" t="s">
        <v>525</v>
      </c>
    </row>
    <row r="60" spans="1:33" x14ac:dyDescent="0.25">
      <c r="A60" s="19" t="s">
        <v>40</v>
      </c>
      <c r="B60" s="20" t="s">
        <v>588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231" t="s">
        <v>328</v>
      </c>
      <c r="J60" s="232" t="s">
        <v>329</v>
      </c>
      <c r="K60" s="233">
        <v>3</v>
      </c>
      <c r="L60" s="233">
        <v>0</v>
      </c>
      <c r="M60" s="233">
        <v>0</v>
      </c>
      <c r="N60" s="233">
        <v>3</v>
      </c>
      <c r="O60" s="208">
        <v>5</v>
      </c>
      <c r="Q60" s="129" t="s">
        <v>531</v>
      </c>
      <c r="R60" s="20" t="s">
        <v>40</v>
      </c>
      <c r="S60" s="20" t="s">
        <v>588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29" t="s">
        <v>531</v>
      </c>
      <c r="AA60" s="20" t="s">
        <v>40</v>
      </c>
      <c r="AB60" s="20" t="s">
        <v>588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25">
      <c r="A61" s="19" t="s">
        <v>41</v>
      </c>
      <c r="B61" s="20" t="s">
        <v>589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231" t="s">
        <v>330</v>
      </c>
      <c r="J61" s="232" t="s">
        <v>331</v>
      </c>
      <c r="K61" s="233">
        <v>2</v>
      </c>
      <c r="L61" s="233">
        <v>2</v>
      </c>
      <c r="M61" s="233">
        <v>0</v>
      </c>
      <c r="N61" s="233">
        <v>3</v>
      </c>
      <c r="O61" s="208">
        <v>5</v>
      </c>
      <c r="Q61" s="129" t="s">
        <v>531</v>
      </c>
      <c r="R61" s="20" t="s">
        <v>41</v>
      </c>
      <c r="S61" s="20" t="s">
        <v>589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29" t="s">
        <v>531</v>
      </c>
      <c r="AA61" s="20" t="s">
        <v>41</v>
      </c>
      <c r="AB61" s="20" t="s">
        <v>589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ht="25.5" x14ac:dyDescent="0.25">
      <c r="A62" s="19" t="s">
        <v>42</v>
      </c>
      <c r="B62" s="20" t="s">
        <v>590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231" t="s">
        <v>332</v>
      </c>
      <c r="J62" s="232" t="s">
        <v>333</v>
      </c>
      <c r="K62" s="233">
        <v>1</v>
      </c>
      <c r="L62" s="233">
        <v>0</v>
      </c>
      <c r="M62" s="233">
        <v>4</v>
      </c>
      <c r="N62" s="233">
        <v>3</v>
      </c>
      <c r="O62" s="208">
        <v>4</v>
      </c>
      <c r="Q62" s="129" t="s">
        <v>531</v>
      </c>
      <c r="R62" s="20" t="s">
        <v>42</v>
      </c>
      <c r="S62" s="20" t="s">
        <v>590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29" t="s">
        <v>531</v>
      </c>
      <c r="AA62" s="20" t="s">
        <v>42</v>
      </c>
      <c r="AB62" s="20" t="s">
        <v>590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25">
      <c r="A63" s="19" t="s">
        <v>27</v>
      </c>
      <c r="B63" s="20" t="s">
        <v>591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231" t="s">
        <v>334</v>
      </c>
      <c r="J63" s="232" t="s">
        <v>120</v>
      </c>
      <c r="K63" s="234">
        <v>0</v>
      </c>
      <c r="L63" s="234">
        <v>0</v>
      </c>
      <c r="M63" s="234">
        <v>0</v>
      </c>
      <c r="N63" s="234">
        <v>0</v>
      </c>
      <c r="O63" s="275">
        <v>5</v>
      </c>
      <c r="Q63" s="129" t="s">
        <v>531</v>
      </c>
      <c r="R63" s="20" t="s">
        <v>27</v>
      </c>
      <c r="S63" s="20" t="s">
        <v>591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29" t="s">
        <v>531</v>
      </c>
      <c r="AA63" s="20" t="s">
        <v>27</v>
      </c>
      <c r="AB63" s="20" t="s">
        <v>591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.75" thickBot="1" x14ac:dyDescent="0.3">
      <c r="A64" s="19" t="s">
        <v>27</v>
      </c>
      <c r="B64" s="20" t="s">
        <v>592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231" t="s">
        <v>326</v>
      </c>
      <c r="J64" s="232" t="s">
        <v>110</v>
      </c>
      <c r="K64" s="233">
        <v>3</v>
      </c>
      <c r="L64" s="233">
        <v>0</v>
      </c>
      <c r="M64" s="233">
        <v>0</v>
      </c>
      <c r="N64" s="233">
        <v>3</v>
      </c>
      <c r="O64" s="208">
        <v>5</v>
      </c>
      <c r="Q64" s="140" t="s">
        <v>531</v>
      </c>
      <c r="R64" s="58" t="s">
        <v>27</v>
      </c>
      <c r="S64" s="20" t="s">
        <v>592</v>
      </c>
      <c r="T64" s="59">
        <v>2</v>
      </c>
      <c r="U64" s="59">
        <v>0</v>
      </c>
      <c r="V64" s="59">
        <v>2</v>
      </c>
      <c r="W64" s="59">
        <v>3</v>
      </c>
      <c r="X64" s="60">
        <v>5</v>
      </c>
      <c r="Z64" s="140" t="s">
        <v>531</v>
      </c>
      <c r="AA64" s="58" t="s">
        <v>27</v>
      </c>
      <c r="AB64" s="20" t="s">
        <v>592</v>
      </c>
      <c r="AC64" s="59">
        <v>2</v>
      </c>
      <c r="AD64" s="59">
        <v>0</v>
      </c>
      <c r="AE64" s="59">
        <v>2</v>
      </c>
      <c r="AF64" s="59">
        <v>3</v>
      </c>
      <c r="AG64" s="60">
        <v>5</v>
      </c>
    </row>
    <row r="65" spans="1:33" ht="15.75" thickBot="1" x14ac:dyDescent="0.3">
      <c r="A65" s="57" t="s">
        <v>39</v>
      </c>
      <c r="B65" s="58" t="s">
        <v>136</v>
      </c>
      <c r="C65" s="59">
        <v>3</v>
      </c>
      <c r="D65" s="59">
        <v>0</v>
      </c>
      <c r="E65" s="59">
        <v>0</v>
      </c>
      <c r="F65" s="59">
        <v>3</v>
      </c>
      <c r="G65" s="60">
        <v>5</v>
      </c>
      <c r="I65" s="231" t="s">
        <v>39</v>
      </c>
      <c r="J65" s="232" t="s">
        <v>236</v>
      </c>
      <c r="K65" s="233">
        <v>3</v>
      </c>
      <c r="L65" s="233">
        <v>0</v>
      </c>
      <c r="M65" s="233">
        <v>0</v>
      </c>
      <c r="N65" s="233">
        <v>3</v>
      </c>
      <c r="O65" s="208">
        <v>5</v>
      </c>
      <c r="Q65" s="160"/>
      <c r="R65" s="161"/>
      <c r="S65" s="162" t="s">
        <v>530</v>
      </c>
      <c r="T65" s="163">
        <f>SUM(T60:T64)</f>
        <v>11</v>
      </c>
      <c r="U65" s="164">
        <f>SUM(U60:U64)</f>
        <v>2</v>
      </c>
      <c r="V65" s="164">
        <f>SUM(V60:V64)</f>
        <v>4</v>
      </c>
      <c r="W65" s="164">
        <f>SUM(W60:W64)</f>
        <v>14</v>
      </c>
      <c r="X65" s="165">
        <f>SUM(X60:X64)</f>
        <v>24</v>
      </c>
      <c r="Z65" s="160"/>
      <c r="AA65" s="161"/>
      <c r="AB65" s="162" t="s">
        <v>530</v>
      </c>
      <c r="AC65" s="163">
        <f>SUM(AC60:AC64)</f>
        <v>11</v>
      </c>
      <c r="AD65" s="164">
        <f>SUM(AD60:AD64)</f>
        <v>2</v>
      </c>
      <c r="AE65" s="164">
        <f>SUM(AE60:AE64)</f>
        <v>4</v>
      </c>
      <c r="AF65" s="164">
        <f>SUM(AF60:AF64)</f>
        <v>14</v>
      </c>
      <c r="AG65" s="165">
        <f>SUM(AG60:AG64)</f>
        <v>24</v>
      </c>
    </row>
    <row r="66" spans="1:33" ht="15.75" thickBot="1" x14ac:dyDescent="0.3">
      <c r="A66" s="310" t="s">
        <v>232</v>
      </c>
      <c r="B66" s="311"/>
      <c r="C66" s="65">
        <f>SUM(C60:C65)</f>
        <v>14</v>
      </c>
      <c r="D66" s="65">
        <f>SUM(D60:D65)</f>
        <v>4</v>
      </c>
      <c r="E66" s="65">
        <f>SUM(E60:E65)</f>
        <v>4</v>
      </c>
      <c r="F66" s="65">
        <f>SUM(F60:F65)</f>
        <v>18</v>
      </c>
      <c r="G66" s="66">
        <f>SUM(G60:G65)</f>
        <v>29</v>
      </c>
      <c r="I66" s="310" t="s">
        <v>232</v>
      </c>
      <c r="J66" s="311"/>
      <c r="K66" s="92">
        <f>SUM(K58:K65)</f>
        <v>12</v>
      </c>
      <c r="L66" s="92">
        <f>SUM(L58:L65)</f>
        <v>2</v>
      </c>
      <c r="M66" s="92">
        <f>SUM(M58:M65)</f>
        <v>4</v>
      </c>
      <c r="N66" s="92">
        <f>SUM(N58:N65)</f>
        <v>15</v>
      </c>
      <c r="O66" s="93">
        <f>SUM(O58:O65)</f>
        <v>29</v>
      </c>
      <c r="Q66" s="73"/>
      <c r="X66" s="74"/>
      <c r="Z66" s="73"/>
      <c r="AG66" s="74"/>
    </row>
    <row r="67" spans="1:33" ht="15.75" thickBot="1" x14ac:dyDescent="0.3">
      <c r="A67" s="17"/>
      <c r="B67" s="49"/>
      <c r="C67" s="50"/>
      <c r="D67" s="50"/>
      <c r="E67" s="50"/>
      <c r="F67" s="50"/>
      <c r="G67" s="18"/>
      <c r="I67" s="73"/>
      <c r="O67" s="74"/>
      <c r="Q67" s="73"/>
      <c r="X67" s="74"/>
      <c r="Z67" s="73"/>
      <c r="AG67" s="74"/>
    </row>
    <row r="68" spans="1:33" ht="15.75" thickBot="1" x14ac:dyDescent="0.3">
      <c r="A68" s="305" t="s">
        <v>521</v>
      </c>
      <c r="B68" s="306"/>
      <c r="C68" s="306"/>
      <c r="D68" s="306"/>
      <c r="E68" s="306"/>
      <c r="F68" s="306"/>
      <c r="G68" s="307"/>
      <c r="I68" s="305" t="s">
        <v>521</v>
      </c>
      <c r="J68" s="306"/>
      <c r="K68" s="306"/>
      <c r="L68" s="306"/>
      <c r="M68" s="306"/>
      <c r="N68" s="306"/>
      <c r="O68" s="307"/>
      <c r="Q68" s="305" t="s">
        <v>521</v>
      </c>
      <c r="R68" s="306"/>
      <c r="S68" s="306"/>
      <c r="T68" s="306"/>
      <c r="U68" s="306"/>
      <c r="V68" s="306"/>
      <c r="W68" s="306"/>
      <c r="X68" s="307"/>
      <c r="Z68" s="305" t="s">
        <v>521</v>
      </c>
      <c r="AA68" s="306"/>
      <c r="AB68" s="306"/>
      <c r="AC68" s="306"/>
      <c r="AD68" s="306"/>
      <c r="AE68" s="306"/>
      <c r="AF68" s="306"/>
      <c r="AG68" s="307"/>
    </row>
    <row r="69" spans="1:33" ht="25.5" x14ac:dyDescent="0.25">
      <c r="A69" s="32" t="s">
        <v>523</v>
      </c>
      <c r="B69" s="33" t="s">
        <v>524</v>
      </c>
      <c r="C69" s="34" t="s">
        <v>1</v>
      </c>
      <c r="D69" s="34" t="s">
        <v>2</v>
      </c>
      <c r="E69" s="34" t="s">
        <v>3</v>
      </c>
      <c r="F69" s="34" t="s">
        <v>4</v>
      </c>
      <c r="G69" s="35" t="s">
        <v>525</v>
      </c>
      <c r="I69" s="24" t="s">
        <v>523</v>
      </c>
      <c r="J69" s="25" t="s">
        <v>524</v>
      </c>
      <c r="K69" s="26" t="s">
        <v>1</v>
      </c>
      <c r="L69" s="26" t="s">
        <v>2</v>
      </c>
      <c r="M69" s="26" t="s">
        <v>3</v>
      </c>
      <c r="N69" s="26" t="s">
        <v>4</v>
      </c>
      <c r="O69" s="27" t="s">
        <v>525</v>
      </c>
      <c r="Q69" s="170"/>
      <c r="R69" s="171" t="s">
        <v>523</v>
      </c>
      <c r="S69" s="172" t="s">
        <v>524</v>
      </c>
      <c r="T69" s="171" t="s">
        <v>1</v>
      </c>
      <c r="U69" s="171" t="s">
        <v>2</v>
      </c>
      <c r="V69" s="171" t="s">
        <v>3</v>
      </c>
      <c r="W69" s="171" t="s">
        <v>4</v>
      </c>
      <c r="X69" s="173" t="s">
        <v>525</v>
      </c>
      <c r="Z69" s="170"/>
      <c r="AA69" s="171" t="s">
        <v>523</v>
      </c>
      <c r="AB69" s="172" t="s">
        <v>524</v>
      </c>
      <c r="AC69" s="171" t="s">
        <v>1</v>
      </c>
      <c r="AD69" s="171" t="s">
        <v>2</v>
      </c>
      <c r="AE69" s="171" t="s">
        <v>3</v>
      </c>
      <c r="AF69" s="171" t="s">
        <v>4</v>
      </c>
      <c r="AG69" s="173" t="s">
        <v>525</v>
      </c>
    </row>
    <row r="70" spans="1:33" x14ac:dyDescent="0.25">
      <c r="A70" s="19" t="s">
        <v>44</v>
      </c>
      <c r="B70" s="20" t="s">
        <v>593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236" t="s">
        <v>335</v>
      </c>
      <c r="J70" s="237" t="s">
        <v>230</v>
      </c>
      <c r="K70" s="233">
        <v>2</v>
      </c>
      <c r="L70" s="233">
        <v>2</v>
      </c>
      <c r="M70" s="233">
        <v>0</v>
      </c>
      <c r="N70" s="233">
        <v>3</v>
      </c>
      <c r="O70" s="208">
        <v>5</v>
      </c>
      <c r="Q70" s="129" t="s">
        <v>531</v>
      </c>
      <c r="R70" s="19" t="s">
        <v>44</v>
      </c>
      <c r="S70" s="20" t="s">
        <v>593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29" t="s">
        <v>531</v>
      </c>
      <c r="AA70" s="19" t="s">
        <v>44</v>
      </c>
      <c r="AB70" s="20" t="s">
        <v>593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25">
      <c r="A71" s="282" t="s">
        <v>45</v>
      </c>
      <c r="B71" s="281" t="s">
        <v>594</v>
      </c>
      <c r="C71" s="36">
        <v>3</v>
      </c>
      <c r="D71" s="36">
        <v>0</v>
      </c>
      <c r="E71" s="36">
        <v>0</v>
      </c>
      <c r="F71" s="36">
        <v>3</v>
      </c>
      <c r="G71" s="75">
        <v>7</v>
      </c>
      <c r="I71" s="238" t="s">
        <v>336</v>
      </c>
      <c r="J71" s="232" t="s">
        <v>337</v>
      </c>
      <c r="K71" s="233">
        <v>3</v>
      </c>
      <c r="L71" s="233">
        <v>0</v>
      </c>
      <c r="M71" s="233">
        <v>0</v>
      </c>
      <c r="N71" s="233">
        <v>3</v>
      </c>
      <c r="O71" s="208">
        <v>5</v>
      </c>
      <c r="Q71" s="129" t="s">
        <v>531</v>
      </c>
      <c r="R71" s="19" t="s">
        <v>45</v>
      </c>
      <c r="S71" s="281" t="s">
        <v>594</v>
      </c>
      <c r="T71" s="21">
        <v>3</v>
      </c>
      <c r="U71" s="21">
        <v>0</v>
      </c>
      <c r="V71" s="21">
        <v>0</v>
      </c>
      <c r="W71" s="21">
        <v>3</v>
      </c>
      <c r="X71" s="76">
        <v>7</v>
      </c>
      <c r="Z71" s="129" t="s">
        <v>531</v>
      </c>
      <c r="AA71" s="19" t="s">
        <v>45</v>
      </c>
      <c r="AB71" s="281" t="s">
        <v>594</v>
      </c>
      <c r="AC71" s="21">
        <v>3</v>
      </c>
      <c r="AD71" s="21">
        <v>0</v>
      </c>
      <c r="AE71" s="21">
        <v>0</v>
      </c>
      <c r="AF71" s="21">
        <v>3</v>
      </c>
      <c r="AG71" s="76">
        <v>7</v>
      </c>
    </row>
    <row r="72" spans="1:33" x14ac:dyDescent="0.25">
      <c r="A72" s="19" t="s">
        <v>46</v>
      </c>
      <c r="B72" s="20" t="s">
        <v>595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231" t="s">
        <v>338</v>
      </c>
      <c r="J72" s="235" t="s">
        <v>339</v>
      </c>
      <c r="K72" s="239">
        <v>3</v>
      </c>
      <c r="L72" s="239">
        <v>0</v>
      </c>
      <c r="M72" s="239">
        <v>0</v>
      </c>
      <c r="N72" s="239">
        <v>3</v>
      </c>
      <c r="O72" s="276">
        <v>5</v>
      </c>
      <c r="Q72" s="129" t="s">
        <v>531</v>
      </c>
      <c r="R72" s="19" t="s">
        <v>46</v>
      </c>
      <c r="S72" s="20" t="s">
        <v>595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29" t="s">
        <v>531</v>
      </c>
      <c r="AA72" s="19" t="s">
        <v>46</v>
      </c>
      <c r="AB72" s="20" t="s">
        <v>595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x14ac:dyDescent="0.25">
      <c r="A73" s="19" t="s">
        <v>27</v>
      </c>
      <c r="B73" s="20" t="s">
        <v>596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236" t="s">
        <v>340</v>
      </c>
      <c r="J73" s="237" t="s">
        <v>341</v>
      </c>
      <c r="K73" s="239">
        <v>1</v>
      </c>
      <c r="L73" s="240">
        <v>0</v>
      </c>
      <c r="M73" s="240">
        <v>4</v>
      </c>
      <c r="N73" s="240">
        <v>3</v>
      </c>
      <c r="O73" s="277">
        <v>4</v>
      </c>
      <c r="Q73" s="129" t="s">
        <v>531</v>
      </c>
      <c r="R73" s="19" t="s">
        <v>27</v>
      </c>
      <c r="S73" s="20" t="s">
        <v>596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29" t="s">
        <v>531</v>
      </c>
      <c r="AA73" s="19" t="s">
        <v>27</v>
      </c>
      <c r="AB73" s="20" t="s">
        <v>596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.75" thickBot="1" x14ac:dyDescent="0.3">
      <c r="A74" s="57" t="s">
        <v>47</v>
      </c>
      <c r="B74" s="58" t="s">
        <v>597</v>
      </c>
      <c r="C74" s="59">
        <v>3</v>
      </c>
      <c r="D74" s="59">
        <v>0</v>
      </c>
      <c r="E74" s="59">
        <v>0</v>
      </c>
      <c r="F74" s="59">
        <v>3</v>
      </c>
      <c r="G74" s="60">
        <v>5</v>
      </c>
      <c r="I74" s="238" t="s">
        <v>326</v>
      </c>
      <c r="J74" s="232" t="s">
        <v>231</v>
      </c>
      <c r="K74" s="233">
        <v>3</v>
      </c>
      <c r="L74" s="233">
        <v>0</v>
      </c>
      <c r="M74" s="233">
        <v>0</v>
      </c>
      <c r="N74" s="233">
        <v>3</v>
      </c>
      <c r="O74" s="208">
        <v>5</v>
      </c>
      <c r="Q74" s="129" t="s">
        <v>531</v>
      </c>
      <c r="R74" s="19" t="s">
        <v>47</v>
      </c>
      <c r="S74" s="58" t="s">
        <v>597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29" t="s">
        <v>531</v>
      </c>
      <c r="AA74" s="19" t="s">
        <v>47</v>
      </c>
      <c r="AB74" s="58" t="s">
        <v>597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.75" thickBot="1" x14ac:dyDescent="0.3">
      <c r="A75" s="310" t="s">
        <v>232</v>
      </c>
      <c r="B75" s="311"/>
      <c r="C75" s="65">
        <f>SUM(C70:C74)</f>
        <v>8</v>
      </c>
      <c r="D75" s="65">
        <f>SUM(D70:D74)</f>
        <v>10</v>
      </c>
      <c r="E75" s="65">
        <f>SUM(E70:E74)</f>
        <v>2</v>
      </c>
      <c r="F75" s="65">
        <f>SUM(F70:F74)</f>
        <v>14</v>
      </c>
      <c r="G75" s="66">
        <f>SUM(G70:G74)</f>
        <v>34</v>
      </c>
      <c r="I75" s="231" t="s">
        <v>326</v>
      </c>
      <c r="J75" s="235" t="s">
        <v>126</v>
      </c>
      <c r="K75" s="233">
        <v>3</v>
      </c>
      <c r="L75" s="233">
        <v>0</v>
      </c>
      <c r="M75" s="233">
        <v>0</v>
      </c>
      <c r="N75" s="233">
        <v>3</v>
      </c>
      <c r="O75" s="208">
        <v>5</v>
      </c>
      <c r="Q75" s="174"/>
      <c r="R75" s="175"/>
      <c r="S75" s="176" t="s">
        <v>530</v>
      </c>
      <c r="T75" s="175">
        <f>SUM(T70:T74)</f>
        <v>8</v>
      </c>
      <c r="U75" s="175">
        <f>SUM(U70:U74)</f>
        <v>10</v>
      </c>
      <c r="V75" s="175">
        <f>SUM(V70:V74)</f>
        <v>2</v>
      </c>
      <c r="W75" s="175">
        <f>SUM(W70:W74)</f>
        <v>14</v>
      </c>
      <c r="X75" s="177">
        <f>SUM(X70:X74)</f>
        <v>34</v>
      </c>
      <c r="Z75" s="174"/>
      <c r="AA75" s="175"/>
      <c r="AB75" s="176" t="s">
        <v>530</v>
      </c>
      <c r="AC75" s="175">
        <f>SUM(AC70:AC74)</f>
        <v>8</v>
      </c>
      <c r="AD75" s="175">
        <f>SUM(AD70:AD74)</f>
        <v>10</v>
      </c>
      <c r="AE75" s="175">
        <f>SUM(AE70:AE74)</f>
        <v>2</v>
      </c>
      <c r="AF75" s="175">
        <f>SUM(AF70:AF74)</f>
        <v>14</v>
      </c>
      <c r="AG75" s="177">
        <f>SUM(AG70:AG74)</f>
        <v>34</v>
      </c>
    </row>
    <row r="76" spans="1:33" ht="15.75" thickBot="1" x14ac:dyDescent="0.3">
      <c r="A76" s="17"/>
      <c r="B76" s="49"/>
      <c r="C76" s="50"/>
      <c r="D76" s="50"/>
      <c r="E76" s="50"/>
      <c r="F76" s="50"/>
      <c r="G76" s="18"/>
      <c r="I76" s="241" t="s">
        <v>129</v>
      </c>
      <c r="J76" s="232" t="s">
        <v>130</v>
      </c>
      <c r="K76" s="233">
        <v>2</v>
      </c>
      <c r="L76" s="233">
        <v>0</v>
      </c>
      <c r="M76" s="233">
        <v>0</v>
      </c>
      <c r="N76" s="233">
        <v>2</v>
      </c>
      <c r="O76" s="208">
        <v>2</v>
      </c>
      <c r="Q76" s="73"/>
      <c r="X76" s="74"/>
      <c r="Z76" s="73"/>
      <c r="AG76" s="74"/>
    </row>
    <row r="77" spans="1:33" ht="15.75" thickBot="1" x14ac:dyDescent="0.3">
      <c r="A77" s="17"/>
      <c r="B77" s="49"/>
      <c r="C77" s="50"/>
      <c r="D77" s="50"/>
      <c r="E77" s="50"/>
      <c r="F77" s="50"/>
      <c r="G77" s="18"/>
      <c r="I77" s="310" t="s">
        <v>232</v>
      </c>
      <c r="J77" s="311"/>
      <c r="K77" s="92">
        <f>SUM(K69:K76)</f>
        <v>17</v>
      </c>
      <c r="L77" s="92">
        <f>SUM(L69:L76)</f>
        <v>2</v>
      </c>
      <c r="M77" s="92">
        <f>SUM(M69:M76)</f>
        <v>4</v>
      </c>
      <c r="N77" s="92">
        <f>SUM(N69:N76)</f>
        <v>20</v>
      </c>
      <c r="O77" s="93">
        <f>SUM(O69:O76)</f>
        <v>31</v>
      </c>
      <c r="Q77" s="73"/>
      <c r="X77" s="74"/>
      <c r="Z77" s="73"/>
      <c r="AG77" s="74"/>
    </row>
    <row r="78" spans="1:33" ht="15.75" thickBot="1" x14ac:dyDescent="0.3">
      <c r="A78" s="305" t="s">
        <v>522</v>
      </c>
      <c r="B78" s="306"/>
      <c r="C78" s="306"/>
      <c r="D78" s="306"/>
      <c r="E78" s="306"/>
      <c r="F78" s="306"/>
      <c r="G78" s="307"/>
      <c r="I78" s="305" t="s">
        <v>522</v>
      </c>
      <c r="J78" s="306"/>
      <c r="K78" s="306"/>
      <c r="L78" s="306"/>
      <c r="M78" s="306"/>
      <c r="N78" s="306"/>
      <c r="O78" s="307"/>
      <c r="Q78" s="305" t="s">
        <v>522</v>
      </c>
      <c r="R78" s="306"/>
      <c r="S78" s="306"/>
      <c r="T78" s="306"/>
      <c r="U78" s="306"/>
      <c r="V78" s="306"/>
      <c r="W78" s="306"/>
      <c r="X78" s="307"/>
      <c r="Z78" s="305" t="s">
        <v>522</v>
      </c>
      <c r="AA78" s="306"/>
      <c r="AB78" s="306"/>
      <c r="AC78" s="306"/>
      <c r="AD78" s="306"/>
      <c r="AE78" s="306"/>
      <c r="AF78" s="306"/>
      <c r="AG78" s="307"/>
    </row>
    <row r="79" spans="1:33" ht="25.5" x14ac:dyDescent="0.25">
      <c r="A79" s="32" t="s">
        <v>523</v>
      </c>
      <c r="B79" s="33" t="s">
        <v>524</v>
      </c>
      <c r="C79" s="34" t="s">
        <v>1</v>
      </c>
      <c r="D79" s="34" t="s">
        <v>2</v>
      </c>
      <c r="E79" s="34" t="s">
        <v>3</v>
      </c>
      <c r="F79" s="34" t="s">
        <v>4</v>
      </c>
      <c r="G79" s="35" t="s">
        <v>525</v>
      </c>
      <c r="I79" s="24" t="s">
        <v>523</v>
      </c>
      <c r="J79" s="25" t="s">
        <v>524</v>
      </c>
      <c r="K79" s="26" t="s">
        <v>1</v>
      </c>
      <c r="L79" s="26" t="s">
        <v>2</v>
      </c>
      <c r="M79" s="26" t="s">
        <v>3</v>
      </c>
      <c r="N79" s="26" t="s">
        <v>4</v>
      </c>
      <c r="O79" s="27" t="s">
        <v>525</v>
      </c>
      <c r="Q79" s="178"/>
      <c r="R79" s="179" t="s">
        <v>523</v>
      </c>
      <c r="S79" s="25" t="s">
        <v>524</v>
      </c>
      <c r="T79" s="26" t="s">
        <v>1</v>
      </c>
      <c r="U79" s="26" t="s">
        <v>2</v>
      </c>
      <c r="V79" s="26" t="s">
        <v>3</v>
      </c>
      <c r="W79" s="26" t="s">
        <v>4</v>
      </c>
      <c r="X79" s="27" t="s">
        <v>525</v>
      </c>
      <c r="Z79" s="178"/>
      <c r="AA79" s="179" t="s">
        <v>523</v>
      </c>
      <c r="AB79" s="25" t="s">
        <v>524</v>
      </c>
      <c r="AC79" s="26" t="s">
        <v>1</v>
      </c>
      <c r="AD79" s="26" t="s">
        <v>2</v>
      </c>
      <c r="AE79" s="26" t="s">
        <v>3</v>
      </c>
      <c r="AF79" s="26" t="s">
        <v>4</v>
      </c>
      <c r="AG79" s="27" t="s">
        <v>525</v>
      </c>
    </row>
    <row r="80" spans="1:33" x14ac:dyDescent="0.25">
      <c r="A80" s="19" t="s">
        <v>48</v>
      </c>
      <c r="B80" s="20" t="s">
        <v>598</v>
      </c>
      <c r="C80" s="21">
        <v>0</v>
      </c>
      <c r="D80" s="21">
        <v>4</v>
      </c>
      <c r="E80" s="21">
        <v>0</v>
      </c>
      <c r="F80" s="37">
        <v>2</v>
      </c>
      <c r="G80" s="22">
        <v>8</v>
      </c>
      <c r="I80" s="236" t="s">
        <v>342</v>
      </c>
      <c r="J80" s="237" t="s">
        <v>132</v>
      </c>
      <c r="K80" s="233">
        <v>1</v>
      </c>
      <c r="L80" s="233">
        <v>8</v>
      </c>
      <c r="M80" s="233">
        <v>0</v>
      </c>
      <c r="N80" s="233">
        <v>5</v>
      </c>
      <c r="O80" s="208">
        <v>5</v>
      </c>
      <c r="Q80" s="180" t="s">
        <v>531</v>
      </c>
      <c r="R80" s="19" t="s">
        <v>48</v>
      </c>
      <c r="S80" s="20" t="s">
        <v>598</v>
      </c>
      <c r="T80" s="21">
        <v>0</v>
      </c>
      <c r="U80" s="21">
        <v>4</v>
      </c>
      <c r="V80" s="21">
        <v>0</v>
      </c>
      <c r="W80" s="37">
        <v>2</v>
      </c>
      <c r="X80" s="22">
        <v>8</v>
      </c>
      <c r="Z80" s="180" t="s">
        <v>531</v>
      </c>
      <c r="AA80" s="19" t="s">
        <v>48</v>
      </c>
      <c r="AB80" s="20" t="s">
        <v>598</v>
      </c>
      <c r="AC80" s="21">
        <v>0</v>
      </c>
      <c r="AD80" s="21">
        <v>4</v>
      </c>
      <c r="AE80" s="21">
        <v>0</v>
      </c>
      <c r="AF80" s="37">
        <v>2</v>
      </c>
      <c r="AG80" s="22">
        <v>8</v>
      </c>
    </row>
    <row r="81" spans="1:33" x14ac:dyDescent="0.25">
      <c r="A81" s="19" t="s">
        <v>27</v>
      </c>
      <c r="B81" s="20" t="s">
        <v>599</v>
      </c>
      <c r="C81" s="21">
        <v>2</v>
      </c>
      <c r="D81" s="21">
        <v>0</v>
      </c>
      <c r="E81" s="21">
        <v>2</v>
      </c>
      <c r="F81" s="37">
        <v>3</v>
      </c>
      <c r="G81" s="22">
        <v>5</v>
      </c>
      <c r="I81" s="238" t="s">
        <v>326</v>
      </c>
      <c r="J81" s="232" t="s">
        <v>133</v>
      </c>
      <c r="K81" s="233">
        <v>3</v>
      </c>
      <c r="L81" s="233">
        <v>0</v>
      </c>
      <c r="M81" s="233">
        <v>0</v>
      </c>
      <c r="N81" s="233">
        <v>3</v>
      </c>
      <c r="O81" s="208">
        <v>5</v>
      </c>
      <c r="Q81" s="129" t="s">
        <v>531</v>
      </c>
      <c r="R81" s="19" t="s">
        <v>27</v>
      </c>
      <c r="S81" s="20" t="s">
        <v>599</v>
      </c>
      <c r="T81" s="21">
        <v>2</v>
      </c>
      <c r="U81" s="21">
        <v>0</v>
      </c>
      <c r="V81" s="21">
        <v>2</v>
      </c>
      <c r="W81" s="37">
        <v>3</v>
      </c>
      <c r="X81" s="22">
        <v>5</v>
      </c>
      <c r="Z81" s="129" t="s">
        <v>531</v>
      </c>
      <c r="AA81" s="19" t="s">
        <v>27</v>
      </c>
      <c r="AB81" s="20" t="s">
        <v>599</v>
      </c>
      <c r="AC81" s="21">
        <v>2</v>
      </c>
      <c r="AD81" s="21">
        <v>0</v>
      </c>
      <c r="AE81" s="21">
        <v>2</v>
      </c>
      <c r="AF81" s="37">
        <v>3</v>
      </c>
      <c r="AG81" s="22">
        <v>5</v>
      </c>
    </row>
    <row r="82" spans="1:33" x14ac:dyDescent="0.25">
      <c r="A82" s="19" t="s">
        <v>49</v>
      </c>
      <c r="B82" s="20" t="s">
        <v>600</v>
      </c>
      <c r="C82" s="21">
        <v>0</v>
      </c>
      <c r="D82" s="21">
        <v>6</v>
      </c>
      <c r="E82" s="21">
        <v>0</v>
      </c>
      <c r="F82" s="37">
        <v>3</v>
      </c>
      <c r="G82" s="22">
        <v>9</v>
      </c>
      <c r="I82" s="231" t="s">
        <v>326</v>
      </c>
      <c r="J82" s="235" t="s">
        <v>134</v>
      </c>
      <c r="K82" s="239">
        <v>3</v>
      </c>
      <c r="L82" s="239">
        <v>0</v>
      </c>
      <c r="M82" s="239">
        <v>0</v>
      </c>
      <c r="N82" s="239">
        <v>3</v>
      </c>
      <c r="O82" s="276">
        <v>5</v>
      </c>
      <c r="Q82" s="129" t="s">
        <v>531</v>
      </c>
      <c r="R82" s="19" t="s">
        <v>49</v>
      </c>
      <c r="S82" s="20" t="s">
        <v>600</v>
      </c>
      <c r="T82" s="21">
        <v>0</v>
      </c>
      <c r="U82" s="21">
        <v>6</v>
      </c>
      <c r="V82" s="21">
        <v>0</v>
      </c>
      <c r="W82" s="37">
        <v>3</v>
      </c>
      <c r="X82" s="22">
        <v>9</v>
      </c>
      <c r="Z82" s="129" t="s">
        <v>531</v>
      </c>
      <c r="AA82" s="19" t="s">
        <v>49</v>
      </c>
      <c r="AB82" s="20" t="s">
        <v>600</v>
      </c>
      <c r="AC82" s="21">
        <v>0</v>
      </c>
      <c r="AD82" s="21">
        <v>6</v>
      </c>
      <c r="AE82" s="21">
        <v>0</v>
      </c>
      <c r="AF82" s="37">
        <v>3</v>
      </c>
      <c r="AG82" s="22">
        <v>9</v>
      </c>
    </row>
    <row r="83" spans="1:33" x14ac:dyDescent="0.25">
      <c r="A83" s="19" t="s">
        <v>39</v>
      </c>
      <c r="B83" s="20" t="s">
        <v>601</v>
      </c>
      <c r="C83" s="21">
        <v>3</v>
      </c>
      <c r="D83" s="21">
        <v>0</v>
      </c>
      <c r="E83" s="21">
        <v>0</v>
      </c>
      <c r="F83" s="37">
        <v>3</v>
      </c>
      <c r="G83" s="22">
        <v>5</v>
      </c>
      <c r="I83" s="236" t="s">
        <v>39</v>
      </c>
      <c r="J83" s="237" t="s">
        <v>127</v>
      </c>
      <c r="K83" s="239">
        <v>3</v>
      </c>
      <c r="L83" s="240">
        <v>0</v>
      </c>
      <c r="M83" s="240">
        <v>0</v>
      </c>
      <c r="N83" s="240">
        <v>3</v>
      </c>
      <c r="O83" s="277">
        <v>5</v>
      </c>
      <c r="Q83" s="129" t="s">
        <v>531</v>
      </c>
      <c r="R83" s="19" t="s">
        <v>27</v>
      </c>
      <c r="S83" s="20" t="s">
        <v>601</v>
      </c>
      <c r="T83" s="21">
        <v>3</v>
      </c>
      <c r="U83" s="21">
        <v>0</v>
      </c>
      <c r="V83" s="21">
        <v>0</v>
      </c>
      <c r="W83" s="37">
        <v>3</v>
      </c>
      <c r="X83" s="22">
        <v>5</v>
      </c>
      <c r="Z83" s="129" t="s">
        <v>531</v>
      </c>
      <c r="AA83" s="19" t="s">
        <v>39</v>
      </c>
      <c r="AB83" s="20" t="s">
        <v>601</v>
      </c>
      <c r="AC83" s="21">
        <v>3</v>
      </c>
      <c r="AD83" s="21">
        <v>0</v>
      </c>
      <c r="AE83" s="21">
        <v>0</v>
      </c>
      <c r="AF83" s="37">
        <v>3</v>
      </c>
      <c r="AG83" s="22">
        <v>5</v>
      </c>
    </row>
    <row r="84" spans="1:33" ht="15.75" thickBot="1" x14ac:dyDescent="0.3">
      <c r="A84" s="19" t="s">
        <v>50</v>
      </c>
      <c r="B84" s="20" t="s">
        <v>602</v>
      </c>
      <c r="C84" s="21">
        <v>0</v>
      </c>
      <c r="D84" s="21">
        <v>4</v>
      </c>
      <c r="E84" s="21">
        <v>0</v>
      </c>
      <c r="F84" s="21">
        <v>2</v>
      </c>
      <c r="G84" s="76">
        <v>4</v>
      </c>
      <c r="I84" s="238" t="s">
        <v>39</v>
      </c>
      <c r="J84" s="232" t="s">
        <v>128</v>
      </c>
      <c r="K84" s="233">
        <v>3</v>
      </c>
      <c r="L84" s="233">
        <v>0</v>
      </c>
      <c r="M84" s="233">
        <v>0</v>
      </c>
      <c r="N84" s="233">
        <v>3</v>
      </c>
      <c r="O84" s="208">
        <v>5</v>
      </c>
      <c r="Q84" s="129" t="s">
        <v>531</v>
      </c>
      <c r="R84" s="19" t="s">
        <v>50</v>
      </c>
      <c r="S84" s="20" t="s">
        <v>602</v>
      </c>
      <c r="T84" s="21">
        <v>0</v>
      </c>
      <c r="U84" s="21">
        <v>4</v>
      </c>
      <c r="V84" s="21">
        <v>0</v>
      </c>
      <c r="W84" s="37">
        <v>2</v>
      </c>
      <c r="X84" s="22">
        <v>4</v>
      </c>
      <c r="Z84" s="129" t="s">
        <v>531</v>
      </c>
      <c r="AA84" s="19" t="s">
        <v>50</v>
      </c>
      <c r="AB84" s="20" t="s">
        <v>602</v>
      </c>
      <c r="AC84" s="21">
        <v>0</v>
      </c>
      <c r="AD84" s="21">
        <v>4</v>
      </c>
      <c r="AE84" s="21">
        <v>0</v>
      </c>
      <c r="AF84" s="37">
        <v>2</v>
      </c>
      <c r="AG84" s="22">
        <v>4</v>
      </c>
    </row>
    <row r="85" spans="1:33" ht="15.75" thickBot="1" x14ac:dyDescent="0.3">
      <c r="A85" s="310" t="s">
        <v>232</v>
      </c>
      <c r="B85" s="311"/>
      <c r="C85" s="40">
        <f>SUM(C80:C84)</f>
        <v>5</v>
      </c>
      <c r="D85" s="40">
        <f>SUM(D80:D84)</f>
        <v>14</v>
      </c>
      <c r="E85" s="40">
        <f>SUM(E80:E84)</f>
        <v>2</v>
      </c>
      <c r="F85" s="41">
        <f>SUM(F80:F84)</f>
        <v>13</v>
      </c>
      <c r="G85" s="42">
        <f>SUM(G80:G84)</f>
        <v>31</v>
      </c>
      <c r="I85" s="231" t="s">
        <v>137</v>
      </c>
      <c r="J85" s="235" t="s">
        <v>138</v>
      </c>
      <c r="K85" s="233">
        <v>2</v>
      </c>
      <c r="L85" s="233">
        <v>0</v>
      </c>
      <c r="M85" s="233">
        <v>0</v>
      </c>
      <c r="N85" s="233">
        <v>2</v>
      </c>
      <c r="O85" s="208">
        <v>2</v>
      </c>
      <c r="Q85" s="174"/>
      <c r="R85" s="175"/>
      <c r="S85" s="176" t="s">
        <v>530</v>
      </c>
      <c r="T85" s="175">
        <f>SUM(T80:T84)</f>
        <v>5</v>
      </c>
      <c r="U85" s="175">
        <f>SUM(U80:U84)</f>
        <v>14</v>
      </c>
      <c r="V85" s="175">
        <f>SUM(V80:V84)</f>
        <v>2</v>
      </c>
      <c r="W85" s="175">
        <f>SUM(W80:W84)</f>
        <v>13</v>
      </c>
      <c r="X85" s="177">
        <f>SUM(X80:X84)</f>
        <v>31</v>
      </c>
      <c r="Z85" s="174"/>
      <c r="AA85" s="175"/>
      <c r="AB85" s="176" t="s">
        <v>530</v>
      </c>
      <c r="AC85" s="175">
        <f>SUM(AC80:AC84)</f>
        <v>5</v>
      </c>
      <c r="AD85" s="175">
        <f>SUM(AD80:AD84)</f>
        <v>14</v>
      </c>
      <c r="AE85" s="175">
        <f>SUM(AE80:AE84)</f>
        <v>2</v>
      </c>
      <c r="AF85" s="175">
        <f>SUM(AF80:AF84)</f>
        <v>13</v>
      </c>
      <c r="AG85" s="177">
        <f>SUM(AG80:AG84)</f>
        <v>31</v>
      </c>
    </row>
    <row r="86" spans="1:33" ht="15.75" thickBot="1" x14ac:dyDescent="0.3">
      <c r="A86" s="43"/>
      <c r="B86" s="52"/>
      <c r="C86" s="52"/>
      <c r="D86" s="52"/>
      <c r="E86" s="52"/>
      <c r="F86" s="52"/>
      <c r="G86" s="44"/>
      <c r="I86" s="310" t="s">
        <v>232</v>
      </c>
      <c r="J86" s="311"/>
      <c r="K86" s="92">
        <f>SUM(K78:K85)</f>
        <v>15</v>
      </c>
      <c r="L86" s="92">
        <f>SUM(L78:L85)</f>
        <v>8</v>
      </c>
      <c r="M86" s="92">
        <f>SUM(M78:M85)</f>
        <v>0</v>
      </c>
      <c r="N86" s="92">
        <f>SUM(N78:N85)</f>
        <v>19</v>
      </c>
      <c r="O86" s="93">
        <f>SUM(O78:O85)</f>
        <v>27</v>
      </c>
      <c r="Q86" s="181"/>
      <c r="R86" s="182"/>
      <c r="S86" s="185" t="s">
        <v>533</v>
      </c>
      <c r="T86" s="331">
        <f>W85 +W75 +W65 +W55 +W44 +W33 +W20 +W8</f>
        <v>116</v>
      </c>
      <c r="U86" s="331"/>
      <c r="V86" s="331"/>
      <c r="W86" s="332"/>
      <c r="X86" s="183"/>
      <c r="Z86" s="181"/>
      <c r="AA86" s="182"/>
      <c r="AB86" s="185" t="s">
        <v>533</v>
      </c>
      <c r="AC86" s="331">
        <f>AF85 +AF75 +AF65 +AF55 +AF44 +AF33 +AF20 +AF8</f>
        <v>116</v>
      </c>
      <c r="AD86" s="331"/>
      <c r="AE86" s="331"/>
      <c r="AF86" s="332"/>
      <c r="AG86" s="183"/>
    </row>
    <row r="87" spans="1:33" ht="15.75" thickBot="1" x14ac:dyDescent="0.3">
      <c r="A87" s="318" t="s">
        <v>55</v>
      </c>
      <c r="B87" s="45" t="s">
        <v>534</v>
      </c>
      <c r="C87" s="326">
        <f>SUM(F85,F75,F66,F56,F45,F34,F24,F12)</f>
        <v>144</v>
      </c>
      <c r="D87" s="327"/>
      <c r="E87" s="327"/>
      <c r="F87" s="327"/>
      <c r="G87" s="328"/>
      <c r="I87" s="318" t="s">
        <v>55</v>
      </c>
      <c r="J87" s="45" t="s">
        <v>534</v>
      </c>
      <c r="K87" s="326">
        <f>SUM(N86,N77,N66,N56,N46,N36,N23,N12)</f>
        <v>155</v>
      </c>
      <c r="L87" s="327"/>
      <c r="M87" s="327"/>
      <c r="N87" s="327"/>
      <c r="O87" s="328"/>
      <c r="Q87" s="184"/>
      <c r="R87" s="264"/>
      <c r="S87" s="186" t="s">
        <v>525</v>
      </c>
      <c r="T87" s="333">
        <f>X85+X75+X65+X55+X44+X33+X20+X8</f>
        <v>206</v>
      </c>
      <c r="U87" s="333"/>
      <c r="V87" s="333"/>
      <c r="W87" s="334"/>
      <c r="X87" s="44"/>
      <c r="Z87" s="184"/>
      <c r="AA87" s="264"/>
      <c r="AB87" s="186" t="s">
        <v>525</v>
      </c>
      <c r="AC87" s="333">
        <f>AG85+AG75+AG65+AG55+AG44+AG33+AG20+AG8</f>
        <v>206</v>
      </c>
      <c r="AD87" s="333"/>
      <c r="AE87" s="333"/>
      <c r="AF87" s="334"/>
      <c r="AG87" s="44"/>
    </row>
    <row r="88" spans="1:33" x14ac:dyDescent="0.25">
      <c r="A88" s="319"/>
      <c r="B88" s="46" t="s">
        <v>535</v>
      </c>
      <c r="C88" s="315">
        <f>SUM(C85,C75,C66,C56,C45,C34,C24,C12)</f>
        <v>107</v>
      </c>
      <c r="D88" s="316"/>
      <c r="E88" s="316"/>
      <c r="F88" s="316"/>
      <c r="G88" s="317"/>
      <c r="I88" s="319"/>
      <c r="J88" s="46" t="s">
        <v>535</v>
      </c>
      <c r="K88" s="315">
        <f>SUM(K86,K77,K66,K56,K46,K36,K23,K12)</f>
        <v>129</v>
      </c>
      <c r="L88" s="316"/>
      <c r="M88" s="316"/>
      <c r="N88" s="316"/>
      <c r="O88" s="317"/>
      <c r="Q88" s="184"/>
      <c r="R88" s="50"/>
      <c r="S88" s="49"/>
      <c r="T88" s="50"/>
      <c r="U88" s="50"/>
      <c r="V88" s="50"/>
      <c r="W88" s="50"/>
      <c r="X88" s="18"/>
      <c r="Z88" s="184"/>
      <c r="AA88" s="50"/>
      <c r="AB88" s="49"/>
      <c r="AC88" s="50"/>
      <c r="AD88" s="50"/>
      <c r="AE88" s="50"/>
      <c r="AF88" s="50"/>
      <c r="AG88" s="18"/>
    </row>
    <row r="89" spans="1:33" x14ac:dyDescent="0.25">
      <c r="A89" s="319"/>
      <c r="B89" s="46" t="s">
        <v>536</v>
      </c>
      <c r="C89" s="315">
        <f>SUM(D85,D75,D66,D56,D45,D34,D24,D12)</f>
        <v>34</v>
      </c>
      <c r="D89" s="316"/>
      <c r="E89" s="316"/>
      <c r="F89" s="316"/>
      <c r="G89" s="317"/>
      <c r="I89" s="319"/>
      <c r="J89" s="46" t="s">
        <v>536</v>
      </c>
      <c r="K89" s="315">
        <f>SUM(L86,L77,L66,L56,L46,L36,L23,L12)</f>
        <v>28</v>
      </c>
      <c r="L89" s="316"/>
      <c r="M89" s="316"/>
      <c r="N89" s="316"/>
      <c r="O89" s="317"/>
      <c r="Q89" s="184"/>
      <c r="R89" s="50"/>
      <c r="X89" s="18"/>
      <c r="Z89" s="184"/>
      <c r="AA89" s="50"/>
      <c r="AG89" s="18"/>
    </row>
    <row r="90" spans="1:33" x14ac:dyDescent="0.25">
      <c r="A90" s="319"/>
      <c r="B90" s="46" t="s">
        <v>537</v>
      </c>
      <c r="C90" s="315">
        <f>SUM(E85,E75,E66,E56,E45,E34,E24,E12)</f>
        <v>40</v>
      </c>
      <c r="D90" s="316"/>
      <c r="E90" s="316"/>
      <c r="F90" s="316"/>
      <c r="G90" s="317"/>
      <c r="I90" s="319"/>
      <c r="J90" s="46" t="s">
        <v>537</v>
      </c>
      <c r="K90" s="315">
        <f>SUM(M86,M77,M66,M56,M46,M36,M23,M12)</f>
        <v>24</v>
      </c>
      <c r="L90" s="316"/>
      <c r="M90" s="316"/>
      <c r="N90" s="316"/>
      <c r="O90" s="317"/>
      <c r="Q90" s="184"/>
      <c r="R90" s="50"/>
      <c r="X90" s="18"/>
      <c r="Z90" s="184"/>
      <c r="AA90" s="50"/>
      <c r="AG90" s="18"/>
    </row>
    <row r="91" spans="1:33" x14ac:dyDescent="0.25">
      <c r="A91" s="319"/>
      <c r="B91" s="46" t="s">
        <v>538</v>
      </c>
      <c r="C91" s="315">
        <f>SUM(G85,G75,G66,G56,G45,G34,G24,G12)</f>
        <v>244</v>
      </c>
      <c r="D91" s="316"/>
      <c r="E91" s="316"/>
      <c r="F91" s="316"/>
      <c r="G91" s="317"/>
      <c r="I91" s="319"/>
      <c r="J91" s="46" t="s">
        <v>538</v>
      </c>
      <c r="K91" s="315">
        <f>SUM(O86,O77,O66,O56,O46,O36,O23,O12)</f>
        <v>241</v>
      </c>
      <c r="L91" s="316"/>
      <c r="M91" s="316"/>
      <c r="N91" s="316"/>
      <c r="O91" s="317"/>
      <c r="Q91" s="184"/>
      <c r="R91" s="265"/>
      <c r="S91" s="266"/>
      <c r="T91" s="267"/>
      <c r="U91" s="267"/>
      <c r="V91" s="267"/>
      <c r="W91" s="267"/>
      <c r="X91" s="187"/>
      <c r="Z91" s="184"/>
      <c r="AA91" s="265"/>
      <c r="AB91" s="266"/>
      <c r="AC91" s="267"/>
      <c r="AD91" s="267"/>
      <c r="AE91" s="267"/>
      <c r="AF91" s="267"/>
      <c r="AG91" s="187"/>
    </row>
    <row r="92" spans="1:33" x14ac:dyDescent="0.25">
      <c r="A92" s="319"/>
      <c r="B92" s="47" t="s">
        <v>539</v>
      </c>
      <c r="C92" s="315">
        <f>SUM(G83,G81,G73,G65,G64,G63,G55,G54,G53,G42,G32,G31)</f>
        <v>60</v>
      </c>
      <c r="D92" s="316"/>
      <c r="E92" s="316"/>
      <c r="F92" s="316"/>
      <c r="G92" s="317"/>
      <c r="I92" s="319"/>
      <c r="J92" s="47" t="s">
        <v>539</v>
      </c>
      <c r="K92" s="315">
        <f>SUM(O35,O54,O55,O65,O74,O75,O53,O64,O81,O82,O83,O84)</f>
        <v>60</v>
      </c>
      <c r="L92" s="316"/>
      <c r="M92" s="316"/>
      <c r="N92" s="316"/>
      <c r="O92" s="317"/>
      <c r="Q92" s="184"/>
      <c r="R92" s="265"/>
      <c r="S92" s="270"/>
      <c r="T92" s="270"/>
      <c r="U92" s="270"/>
      <c r="V92" s="270"/>
      <c r="W92" s="270"/>
      <c r="X92" s="187"/>
      <c r="Z92" s="184"/>
      <c r="AA92" s="265"/>
      <c r="AB92" s="270"/>
      <c r="AC92" s="270"/>
      <c r="AD92" s="270"/>
      <c r="AE92" s="270"/>
      <c r="AF92" s="270"/>
      <c r="AG92" s="187"/>
    </row>
    <row r="93" spans="1:33" ht="15.75" thickBot="1" x14ac:dyDescent="0.3">
      <c r="A93" s="320"/>
      <c r="B93" s="48" t="s">
        <v>540</v>
      </c>
      <c r="C93" s="312">
        <f>C92/C91*100</f>
        <v>24.590163934426229</v>
      </c>
      <c r="D93" s="313"/>
      <c r="E93" s="313"/>
      <c r="F93" s="313"/>
      <c r="G93" s="314"/>
      <c r="I93" s="320"/>
      <c r="J93" s="48" t="s">
        <v>540</v>
      </c>
      <c r="K93" s="312">
        <f>K92/K91*100</f>
        <v>24.896265560165975</v>
      </c>
      <c r="L93" s="313"/>
      <c r="M93" s="313"/>
      <c r="N93" s="313"/>
      <c r="O93" s="314"/>
      <c r="Q93" s="73"/>
      <c r="X93" s="74"/>
      <c r="Z93" s="73"/>
      <c r="AG93" s="74"/>
    </row>
    <row r="94" spans="1:33" ht="18" x14ac:dyDescent="0.25">
      <c r="A94" s="347" t="s">
        <v>541</v>
      </c>
      <c r="B94" s="348"/>
      <c r="C94" s="348"/>
      <c r="D94" s="348"/>
      <c r="E94" s="348"/>
      <c r="F94" s="348"/>
      <c r="G94" s="349"/>
      <c r="I94" s="283"/>
      <c r="J94" s="273" t="s">
        <v>541</v>
      </c>
      <c r="K94" s="285"/>
      <c r="L94" s="286"/>
      <c r="M94" s="286"/>
      <c r="N94" s="286"/>
      <c r="O94" s="287"/>
      <c r="Q94" s="73"/>
      <c r="X94" s="74"/>
      <c r="Z94" s="73"/>
      <c r="AG94" s="74"/>
    </row>
    <row r="95" spans="1:33" ht="18.75" thickBot="1" x14ac:dyDescent="0.3">
      <c r="A95" s="350"/>
      <c r="B95" s="351"/>
      <c r="C95" s="351"/>
      <c r="D95" s="351"/>
      <c r="E95" s="351"/>
      <c r="F95" s="351"/>
      <c r="G95" s="352"/>
      <c r="I95" s="284"/>
      <c r="J95" s="274" t="s">
        <v>542</v>
      </c>
      <c r="K95" s="288"/>
      <c r="L95" s="289"/>
      <c r="M95" s="289"/>
      <c r="N95" s="289"/>
      <c r="O95" s="290"/>
      <c r="Q95" s="77"/>
      <c r="R95" s="78"/>
      <c r="S95" s="78"/>
      <c r="T95" s="78"/>
      <c r="U95" s="78"/>
      <c r="V95" s="78"/>
      <c r="W95" s="78"/>
      <c r="X95" s="79"/>
      <c r="Z95" s="77"/>
      <c r="AA95" s="78"/>
      <c r="AB95" s="78"/>
      <c r="AC95" s="78"/>
      <c r="AD95" s="78"/>
      <c r="AE95" s="78"/>
      <c r="AF95" s="78"/>
      <c r="AG95" s="79"/>
    </row>
  </sheetData>
  <mergeCells count="75">
    <mergeCell ref="Z78:AG78"/>
    <mergeCell ref="AC86:AF86"/>
    <mergeCell ref="AC87:AF87"/>
    <mergeCell ref="Q37:X37"/>
    <mergeCell ref="Z37:AG37"/>
    <mergeCell ref="Q48:X48"/>
    <mergeCell ref="Z48:AG48"/>
    <mergeCell ref="Q58:X58"/>
    <mergeCell ref="Z58:AG58"/>
    <mergeCell ref="Q68:X68"/>
    <mergeCell ref="Z68:AG68"/>
    <mergeCell ref="K93:O93"/>
    <mergeCell ref="Q14:X14"/>
    <mergeCell ref="Z14:AG14"/>
    <mergeCell ref="Q26:X26"/>
    <mergeCell ref="Z26:AG26"/>
    <mergeCell ref="I78:O78"/>
    <mergeCell ref="I77:J77"/>
    <mergeCell ref="I26:O26"/>
    <mergeCell ref="I36:J36"/>
    <mergeCell ref="I37:O37"/>
    <mergeCell ref="I46:J46"/>
    <mergeCell ref="I48:O48"/>
    <mergeCell ref="I58:O58"/>
    <mergeCell ref="I66:J66"/>
    <mergeCell ref="I68:O68"/>
    <mergeCell ref="Q78:X78"/>
    <mergeCell ref="K88:O88"/>
    <mergeCell ref="K89:O89"/>
    <mergeCell ref="K90:O90"/>
    <mergeCell ref="K91:O91"/>
    <mergeCell ref="K92:O92"/>
    <mergeCell ref="A85:B85"/>
    <mergeCell ref="A26:G26"/>
    <mergeCell ref="A34:B34"/>
    <mergeCell ref="A37:G37"/>
    <mergeCell ref="A45:B45"/>
    <mergeCell ref="A48:G48"/>
    <mergeCell ref="A56:B56"/>
    <mergeCell ref="A58:G58"/>
    <mergeCell ref="A66:B66"/>
    <mergeCell ref="A68:G68"/>
    <mergeCell ref="A75:B75"/>
    <mergeCell ref="A78:G78"/>
    <mergeCell ref="A1:AG1"/>
    <mergeCell ref="A2:G2"/>
    <mergeCell ref="A3:G3"/>
    <mergeCell ref="A12:B12"/>
    <mergeCell ref="A14:G14"/>
    <mergeCell ref="I2:O2"/>
    <mergeCell ref="I3:O3"/>
    <mergeCell ref="I12:J12"/>
    <mergeCell ref="I14:O14"/>
    <mergeCell ref="A24:B24"/>
    <mergeCell ref="Q2:X2"/>
    <mergeCell ref="Z2:AG2"/>
    <mergeCell ref="Q3:X3"/>
    <mergeCell ref="Z3:AG3"/>
    <mergeCell ref="I23:J23"/>
    <mergeCell ref="I94:I95"/>
    <mergeCell ref="K94:O95"/>
    <mergeCell ref="A94:G95"/>
    <mergeCell ref="T87:W87"/>
    <mergeCell ref="T86:W86"/>
    <mergeCell ref="A87:A93"/>
    <mergeCell ref="C87:G87"/>
    <mergeCell ref="C88:G88"/>
    <mergeCell ref="C89:G89"/>
    <mergeCell ref="C90:G90"/>
    <mergeCell ref="C91:G91"/>
    <mergeCell ref="C92:G92"/>
    <mergeCell ref="C93:G93"/>
    <mergeCell ref="I86:J86"/>
    <mergeCell ref="I87:I93"/>
    <mergeCell ref="K87:O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A686D-9EE8-4506-9D0F-F671399BE362}">
  <dimension ref="A1:AG95"/>
  <sheetViews>
    <sheetView topLeftCell="C1" zoomScale="70" zoomScaleNormal="70" workbookViewId="0">
      <selection activeCell="B71" sqref="A71:B71"/>
    </sheetView>
  </sheetViews>
  <sheetFormatPr defaultRowHeight="15" x14ac:dyDescent="0.25"/>
  <cols>
    <col min="1" max="1" width="11.42578125" customWidth="1"/>
    <col min="2" max="2" width="43.85546875" customWidth="1"/>
    <col min="3" max="3" width="4.85546875" customWidth="1"/>
    <col min="4" max="4" width="3.42578125" bestFit="1" customWidth="1"/>
    <col min="5" max="5" width="2.85546875" bestFit="1" customWidth="1"/>
    <col min="6" max="6" width="4.5703125" bestFit="1" customWidth="1"/>
    <col min="7" max="7" width="4.5703125" customWidth="1"/>
    <col min="9" max="9" width="11.5703125" customWidth="1"/>
    <col min="10" max="10" width="40.5703125" bestFit="1" customWidth="1"/>
    <col min="11" max="11" width="5.140625" customWidth="1"/>
    <col min="12" max="12" width="4.140625" customWidth="1"/>
    <col min="13" max="13" width="2.85546875" bestFit="1" customWidth="1"/>
    <col min="14" max="14" width="4.5703125" bestFit="1" customWidth="1"/>
    <col min="15" max="15" width="7.42578125" customWidth="1"/>
    <col min="17" max="17" width="16.28515625" customWidth="1"/>
    <col min="18" max="18" width="12.7109375" customWidth="1"/>
    <col min="19" max="19" width="41.85546875" customWidth="1"/>
    <col min="20" max="20" width="6.28515625" customWidth="1"/>
    <col min="21" max="21" width="4.5703125" customWidth="1"/>
    <col min="22" max="22" width="5.7109375" customWidth="1"/>
    <col min="23" max="23" width="4.5703125" customWidth="1"/>
    <col min="24" max="24" width="7.42578125" customWidth="1"/>
    <col min="26" max="26" width="16.28515625" customWidth="1"/>
    <col min="27" max="27" width="12.140625" customWidth="1"/>
    <col min="28" max="28" width="41.85546875" customWidth="1"/>
    <col min="29" max="29" width="6.28515625" customWidth="1"/>
    <col min="30" max="30" width="4.5703125" customWidth="1"/>
    <col min="31" max="31" width="5.7109375" customWidth="1"/>
    <col min="32" max="32" width="4.5703125" customWidth="1"/>
    <col min="33" max="33" width="7.42578125" customWidth="1"/>
  </cols>
  <sheetData>
    <row r="1" spans="1:33" ht="36.6" customHeight="1" thickBot="1" x14ac:dyDescent="0.3">
      <c r="A1" s="294" t="s">
        <v>512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57" customHeight="1" thickBot="1" x14ac:dyDescent="0.3">
      <c r="A2" s="321" t="s">
        <v>532</v>
      </c>
      <c r="B2" s="322"/>
      <c r="C2" s="322"/>
      <c r="D2" s="322"/>
      <c r="E2" s="322"/>
      <c r="F2" s="322"/>
      <c r="G2" s="323"/>
      <c r="I2" s="335" t="s">
        <v>548</v>
      </c>
      <c r="J2" s="338"/>
      <c r="K2" s="338"/>
      <c r="L2" s="338"/>
      <c r="M2" s="338"/>
      <c r="N2" s="338"/>
      <c r="O2" s="339"/>
      <c r="Q2" s="335" t="s">
        <v>605</v>
      </c>
      <c r="R2" s="336"/>
      <c r="S2" s="336"/>
      <c r="T2" s="336"/>
      <c r="U2" s="336"/>
      <c r="V2" s="336"/>
      <c r="W2" s="336"/>
      <c r="X2" s="337"/>
      <c r="Z2" s="335" t="s">
        <v>606</v>
      </c>
      <c r="AA2" s="338"/>
      <c r="AB2" s="338"/>
      <c r="AC2" s="338"/>
      <c r="AD2" s="338"/>
      <c r="AE2" s="338"/>
      <c r="AF2" s="338"/>
      <c r="AG2" s="339"/>
    </row>
    <row r="3" spans="1:33" ht="15.75" thickBot="1" x14ac:dyDescent="0.3">
      <c r="A3" s="300" t="s">
        <v>515</v>
      </c>
      <c r="B3" s="301"/>
      <c r="C3" s="301"/>
      <c r="D3" s="301"/>
      <c r="E3" s="301"/>
      <c r="F3" s="301"/>
      <c r="G3" s="302"/>
      <c r="I3" s="305" t="s">
        <v>515</v>
      </c>
      <c r="J3" s="306"/>
      <c r="K3" s="306"/>
      <c r="L3" s="306"/>
      <c r="M3" s="306"/>
      <c r="N3" s="306"/>
      <c r="O3" s="307"/>
      <c r="Q3" s="305" t="s">
        <v>515</v>
      </c>
      <c r="R3" s="306"/>
      <c r="S3" s="306"/>
      <c r="T3" s="306"/>
      <c r="U3" s="306"/>
      <c r="V3" s="306"/>
      <c r="W3" s="306"/>
      <c r="X3" s="307"/>
      <c r="Z3" s="305" t="s">
        <v>515</v>
      </c>
      <c r="AA3" s="306"/>
      <c r="AB3" s="306"/>
      <c r="AC3" s="306"/>
      <c r="AD3" s="306"/>
      <c r="AE3" s="306"/>
      <c r="AF3" s="306"/>
      <c r="AG3" s="307"/>
    </row>
    <row r="4" spans="1:33" x14ac:dyDescent="0.25">
      <c r="A4" s="67" t="s">
        <v>523</v>
      </c>
      <c r="B4" s="68" t="s">
        <v>524</v>
      </c>
      <c r="C4" s="69" t="s">
        <v>1</v>
      </c>
      <c r="D4" s="69" t="s">
        <v>2</v>
      </c>
      <c r="E4" s="69" t="s">
        <v>3</v>
      </c>
      <c r="F4" s="69" t="s">
        <v>4</v>
      </c>
      <c r="G4" s="70" t="s">
        <v>525</v>
      </c>
      <c r="I4" s="24" t="s">
        <v>523</v>
      </c>
      <c r="J4" s="25" t="s">
        <v>524</v>
      </c>
      <c r="K4" s="26" t="s">
        <v>1</v>
      </c>
      <c r="L4" s="26" t="s">
        <v>2</v>
      </c>
      <c r="M4" s="26" t="s">
        <v>3</v>
      </c>
      <c r="N4" s="26" t="s">
        <v>4</v>
      </c>
      <c r="O4" s="27" t="s">
        <v>525</v>
      </c>
      <c r="Q4" s="127"/>
      <c r="R4" s="34" t="s">
        <v>523</v>
      </c>
      <c r="S4" s="33" t="s">
        <v>524</v>
      </c>
      <c r="T4" s="34" t="s">
        <v>1</v>
      </c>
      <c r="U4" s="34" t="s">
        <v>2</v>
      </c>
      <c r="V4" s="34" t="s">
        <v>3</v>
      </c>
      <c r="W4" s="34" t="s">
        <v>4</v>
      </c>
      <c r="X4" s="128" t="s">
        <v>525</v>
      </c>
      <c r="Z4" s="127"/>
      <c r="AA4" s="34" t="s">
        <v>523</v>
      </c>
      <c r="AB4" s="33" t="s">
        <v>524</v>
      </c>
      <c r="AC4" s="34" t="s">
        <v>1</v>
      </c>
      <c r="AD4" s="34" t="s">
        <v>2</v>
      </c>
      <c r="AE4" s="34" t="s">
        <v>3</v>
      </c>
      <c r="AF4" s="34" t="s">
        <v>4</v>
      </c>
      <c r="AG4" s="128" t="s">
        <v>525</v>
      </c>
    </row>
    <row r="5" spans="1:33" x14ac:dyDescent="0.25">
      <c r="A5" s="5" t="s">
        <v>5</v>
      </c>
      <c r="B5" s="6" t="s">
        <v>563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0" t="s">
        <v>415</v>
      </c>
      <c r="J5" s="81" t="s">
        <v>416</v>
      </c>
      <c r="K5" s="82">
        <v>3</v>
      </c>
      <c r="L5" s="82">
        <v>0</v>
      </c>
      <c r="M5" s="82">
        <v>2</v>
      </c>
      <c r="N5" s="82">
        <v>4</v>
      </c>
      <c r="O5" s="83">
        <v>7</v>
      </c>
      <c r="Q5" s="129" t="s">
        <v>531</v>
      </c>
      <c r="R5" s="5" t="s">
        <v>11</v>
      </c>
      <c r="S5" s="6" t="s">
        <v>565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29" t="s">
        <v>531</v>
      </c>
      <c r="AA5" s="5" t="s">
        <v>11</v>
      </c>
      <c r="AB5" s="6" t="s">
        <v>565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25">
      <c r="A6" s="9" t="s">
        <v>7</v>
      </c>
      <c r="B6" s="6" t="s">
        <v>564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0" t="s">
        <v>187</v>
      </c>
      <c r="J6" s="84" t="s">
        <v>417</v>
      </c>
      <c r="K6" s="82">
        <v>3</v>
      </c>
      <c r="L6" s="82">
        <v>2</v>
      </c>
      <c r="M6" s="82">
        <v>0</v>
      </c>
      <c r="N6" s="82">
        <v>4</v>
      </c>
      <c r="O6" s="83">
        <v>6</v>
      </c>
      <c r="Q6" s="129" t="s">
        <v>531</v>
      </c>
      <c r="R6" s="5" t="s">
        <v>12</v>
      </c>
      <c r="S6" s="6" t="s">
        <v>566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29" t="s">
        <v>531</v>
      </c>
      <c r="AA6" s="5" t="s">
        <v>12</v>
      </c>
      <c r="AB6" s="6" t="s">
        <v>566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.75" thickBot="1" x14ac:dyDescent="0.3">
      <c r="A7" s="9" t="s">
        <v>8</v>
      </c>
      <c r="B7" s="6" t="s">
        <v>419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0" t="s">
        <v>188</v>
      </c>
      <c r="J7" s="84" t="s">
        <v>418</v>
      </c>
      <c r="K7" s="82">
        <v>3</v>
      </c>
      <c r="L7" s="82">
        <v>0</v>
      </c>
      <c r="M7" s="82">
        <v>2</v>
      </c>
      <c r="N7" s="82">
        <v>4</v>
      </c>
      <c r="O7" s="83">
        <v>6</v>
      </c>
      <c r="Q7" s="140" t="s">
        <v>531</v>
      </c>
      <c r="R7" s="71" t="s">
        <v>13</v>
      </c>
      <c r="S7" s="11" t="s">
        <v>567</v>
      </c>
      <c r="T7" s="54">
        <v>3</v>
      </c>
      <c r="U7" s="54">
        <v>0</v>
      </c>
      <c r="V7" s="54">
        <v>0</v>
      </c>
      <c r="W7" s="54">
        <v>3</v>
      </c>
      <c r="X7" s="72">
        <v>5</v>
      </c>
      <c r="Z7" s="140" t="s">
        <v>531</v>
      </c>
      <c r="AA7" s="71" t="s">
        <v>13</v>
      </c>
      <c r="AB7" s="11" t="s">
        <v>567</v>
      </c>
      <c r="AC7" s="54">
        <v>3</v>
      </c>
      <c r="AD7" s="54">
        <v>0</v>
      </c>
      <c r="AE7" s="54">
        <v>0</v>
      </c>
      <c r="AF7" s="54">
        <v>3</v>
      </c>
      <c r="AG7" s="72">
        <v>5</v>
      </c>
    </row>
    <row r="8" spans="1:33" ht="15.75" thickBot="1" x14ac:dyDescent="0.3">
      <c r="A8" s="9" t="s">
        <v>9</v>
      </c>
      <c r="B8" s="6" t="s">
        <v>239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0" t="s">
        <v>189</v>
      </c>
      <c r="J8" s="81" t="s">
        <v>263</v>
      </c>
      <c r="K8" s="82">
        <v>3</v>
      </c>
      <c r="L8" s="82">
        <v>0</v>
      </c>
      <c r="M8" s="82">
        <v>2</v>
      </c>
      <c r="N8" s="82">
        <v>4</v>
      </c>
      <c r="O8" s="83">
        <v>6</v>
      </c>
      <c r="Q8" s="141"/>
      <c r="R8" s="142"/>
      <c r="S8" s="138" t="s">
        <v>529</v>
      </c>
      <c r="T8" s="143">
        <f>SUM(T5:T7)</f>
        <v>9</v>
      </c>
      <c r="U8" s="143">
        <f>SUM(U5:U7)</f>
        <v>0</v>
      </c>
      <c r="V8" s="143">
        <f>SUM(V5:V7)</f>
        <v>6</v>
      </c>
      <c r="W8" s="143">
        <f>SUM(W5:W7)</f>
        <v>12</v>
      </c>
      <c r="X8" s="144">
        <f>SUM(X5:X7)</f>
        <v>19</v>
      </c>
      <c r="Z8" s="141"/>
      <c r="AA8" s="142"/>
      <c r="AB8" s="138" t="s">
        <v>529</v>
      </c>
      <c r="AC8" s="143">
        <f>SUM(AC5:AC7)</f>
        <v>9</v>
      </c>
      <c r="AD8" s="143">
        <f>SUM(AD5:AD7)</f>
        <v>0</v>
      </c>
      <c r="AE8" s="143">
        <f>SUM(AE5:AE7)</f>
        <v>6</v>
      </c>
      <c r="AF8" s="143">
        <f>SUM(AF5:AF7)</f>
        <v>12</v>
      </c>
      <c r="AG8" s="144">
        <f>SUM(AG5:AG7)</f>
        <v>19</v>
      </c>
    </row>
    <row r="9" spans="1:33" x14ac:dyDescent="0.25">
      <c r="A9" s="5" t="s">
        <v>11</v>
      </c>
      <c r="B9" s="6" t="s">
        <v>565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0" t="s">
        <v>191</v>
      </c>
      <c r="J9" s="81" t="s">
        <v>419</v>
      </c>
      <c r="K9" s="82">
        <v>0</v>
      </c>
      <c r="L9" s="82">
        <v>2</v>
      </c>
      <c r="M9" s="82">
        <v>0</v>
      </c>
      <c r="N9" s="82">
        <v>1</v>
      </c>
      <c r="O9" s="83">
        <v>1</v>
      </c>
      <c r="Q9" s="73"/>
      <c r="X9" s="74"/>
      <c r="Z9" s="73"/>
      <c r="AG9" s="74"/>
    </row>
    <row r="10" spans="1:33" ht="15.75" thickBot="1" x14ac:dyDescent="0.3">
      <c r="A10" s="5" t="s">
        <v>12</v>
      </c>
      <c r="B10" s="6" t="s">
        <v>566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5" t="s">
        <v>190</v>
      </c>
      <c r="J10" s="86" t="s">
        <v>420</v>
      </c>
      <c r="K10" s="82">
        <v>3</v>
      </c>
      <c r="L10" s="82">
        <v>0</v>
      </c>
      <c r="M10" s="82">
        <v>0</v>
      </c>
      <c r="N10" s="82">
        <v>3</v>
      </c>
      <c r="O10" s="87">
        <v>5</v>
      </c>
      <c r="Q10" s="73"/>
      <c r="X10" s="74"/>
      <c r="Z10" s="73"/>
      <c r="AG10" s="74"/>
    </row>
    <row r="11" spans="1:33" ht="15.75" thickBot="1" x14ac:dyDescent="0.3">
      <c r="A11" s="10" t="s">
        <v>13</v>
      </c>
      <c r="B11" s="11" t="s">
        <v>567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310" t="s">
        <v>232</v>
      </c>
      <c r="J11" s="311"/>
      <c r="K11" s="92">
        <f>SUM(K5:K10)</f>
        <v>15</v>
      </c>
      <c r="L11" s="92">
        <f>SUM(L5:L10)</f>
        <v>4</v>
      </c>
      <c r="M11" s="92">
        <f>SUM(M5:M10)</f>
        <v>6</v>
      </c>
      <c r="N11" s="92">
        <f>SUM(N5:N10)</f>
        <v>20</v>
      </c>
      <c r="O11" s="93">
        <f>SUM(O5:O10)</f>
        <v>31</v>
      </c>
      <c r="Q11" s="73"/>
      <c r="X11" s="74"/>
      <c r="Z11" s="73"/>
      <c r="AG11" s="74"/>
    </row>
    <row r="12" spans="1:33" ht="15" customHeight="1" thickBot="1" x14ac:dyDescent="0.3">
      <c r="A12" s="303" t="s">
        <v>232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73"/>
      <c r="O12" s="74"/>
      <c r="Q12" s="73"/>
      <c r="X12" s="74"/>
      <c r="Z12" s="73"/>
      <c r="AG12" s="74"/>
    </row>
    <row r="13" spans="1:33" ht="15.75" thickBot="1" x14ac:dyDescent="0.3">
      <c r="A13" s="17"/>
      <c r="B13" s="49"/>
      <c r="C13" s="50"/>
      <c r="D13" s="50"/>
      <c r="E13" s="50"/>
      <c r="F13" s="50"/>
      <c r="G13" s="18"/>
      <c r="I13" s="73"/>
      <c r="O13" s="74"/>
      <c r="Q13" s="73"/>
      <c r="X13" s="74"/>
      <c r="Z13" s="73"/>
      <c r="AG13" s="74"/>
    </row>
    <row r="14" spans="1:33" ht="15.75" thickBot="1" x14ac:dyDescent="0.3">
      <c r="A14" s="305" t="s">
        <v>516</v>
      </c>
      <c r="B14" s="306"/>
      <c r="C14" s="306"/>
      <c r="D14" s="306"/>
      <c r="E14" s="306"/>
      <c r="F14" s="306"/>
      <c r="G14" s="307"/>
      <c r="I14" s="305" t="s">
        <v>516</v>
      </c>
      <c r="J14" s="306"/>
      <c r="K14" s="306"/>
      <c r="L14" s="306"/>
      <c r="M14" s="306"/>
      <c r="N14" s="306"/>
      <c r="O14" s="307"/>
      <c r="Q14" s="305" t="s">
        <v>516</v>
      </c>
      <c r="R14" s="306"/>
      <c r="S14" s="306"/>
      <c r="T14" s="306"/>
      <c r="U14" s="306"/>
      <c r="V14" s="306"/>
      <c r="W14" s="306"/>
      <c r="X14" s="307"/>
      <c r="Z14" s="305" t="s">
        <v>516</v>
      </c>
      <c r="AA14" s="306"/>
      <c r="AB14" s="306"/>
      <c r="AC14" s="306"/>
      <c r="AD14" s="306"/>
      <c r="AE14" s="306"/>
      <c r="AF14" s="306"/>
      <c r="AG14" s="307"/>
    </row>
    <row r="15" spans="1:33" x14ac:dyDescent="0.25">
      <c r="A15" s="1" t="s">
        <v>523</v>
      </c>
      <c r="B15" s="2" t="s">
        <v>524</v>
      </c>
      <c r="C15" s="3" t="s">
        <v>1</v>
      </c>
      <c r="D15" s="3" t="s">
        <v>2</v>
      </c>
      <c r="E15" s="3" t="s">
        <v>3</v>
      </c>
      <c r="F15" s="3" t="s">
        <v>4</v>
      </c>
      <c r="G15" s="4" t="s">
        <v>525</v>
      </c>
      <c r="I15" s="94" t="s">
        <v>523</v>
      </c>
      <c r="J15" s="95" t="s">
        <v>524</v>
      </c>
      <c r="K15" s="96" t="s">
        <v>1</v>
      </c>
      <c r="L15" s="96" t="s">
        <v>2</v>
      </c>
      <c r="M15" s="96" t="s">
        <v>3</v>
      </c>
      <c r="N15" s="96" t="s">
        <v>4</v>
      </c>
      <c r="O15" s="97" t="s">
        <v>525</v>
      </c>
      <c r="Q15" s="130"/>
      <c r="R15" s="131" t="s">
        <v>523</v>
      </c>
      <c r="S15" s="132" t="s">
        <v>524</v>
      </c>
      <c r="T15" s="133" t="s">
        <v>1</v>
      </c>
      <c r="U15" s="133" t="s">
        <v>2</v>
      </c>
      <c r="V15" s="133" t="s">
        <v>3</v>
      </c>
      <c r="W15" s="133" t="s">
        <v>4</v>
      </c>
      <c r="X15" s="134" t="s">
        <v>525</v>
      </c>
      <c r="Z15" s="130"/>
      <c r="AA15" s="131" t="s">
        <v>523</v>
      </c>
      <c r="AB15" s="132" t="s">
        <v>524</v>
      </c>
      <c r="AC15" s="133" t="s">
        <v>1</v>
      </c>
      <c r="AD15" s="133" t="s">
        <v>2</v>
      </c>
      <c r="AE15" s="133" t="s">
        <v>3</v>
      </c>
      <c r="AF15" s="133" t="s">
        <v>4</v>
      </c>
      <c r="AG15" s="134" t="s">
        <v>525</v>
      </c>
    </row>
    <row r="16" spans="1:33" x14ac:dyDescent="0.25">
      <c r="A16" s="10" t="s">
        <v>14</v>
      </c>
      <c r="B16" s="11" t="s">
        <v>568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80" t="s">
        <v>428</v>
      </c>
      <c r="J16" s="84" t="s">
        <v>427</v>
      </c>
      <c r="K16" s="82">
        <v>3</v>
      </c>
      <c r="L16" s="82">
        <v>0</v>
      </c>
      <c r="M16" s="82">
        <v>2</v>
      </c>
      <c r="N16" s="82">
        <v>4</v>
      </c>
      <c r="O16" s="83">
        <v>7</v>
      </c>
      <c r="Q16" s="129" t="s">
        <v>531</v>
      </c>
      <c r="R16" s="10" t="s">
        <v>20</v>
      </c>
      <c r="S16" s="11" t="s">
        <v>569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29" t="s">
        <v>531</v>
      </c>
      <c r="AA16" s="10" t="s">
        <v>20</v>
      </c>
      <c r="AB16" s="11" t="s">
        <v>569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25">
      <c r="A17" s="10" t="s">
        <v>15</v>
      </c>
      <c r="B17" s="11" t="s">
        <v>101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80" t="s">
        <v>426</v>
      </c>
      <c r="J17" s="84" t="s">
        <v>425</v>
      </c>
      <c r="K17" s="82">
        <v>1</v>
      </c>
      <c r="L17" s="82">
        <v>0</v>
      </c>
      <c r="M17" s="82">
        <v>2</v>
      </c>
      <c r="N17" s="82">
        <v>2</v>
      </c>
      <c r="O17" s="83">
        <v>3</v>
      </c>
      <c r="Q17" s="129" t="s">
        <v>531</v>
      </c>
      <c r="R17" s="10" t="s">
        <v>21</v>
      </c>
      <c r="S17" s="11" t="s">
        <v>570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29" t="s">
        <v>531</v>
      </c>
      <c r="AA17" s="10" t="s">
        <v>21</v>
      </c>
      <c r="AB17" s="11" t="s">
        <v>570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25">
      <c r="A18" s="10" t="s">
        <v>17</v>
      </c>
      <c r="B18" s="11" t="s">
        <v>267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80" t="s">
        <v>192</v>
      </c>
      <c r="J18" s="84" t="s">
        <v>424</v>
      </c>
      <c r="K18" s="82">
        <v>3</v>
      </c>
      <c r="L18" s="82">
        <v>2</v>
      </c>
      <c r="M18" s="82">
        <v>0</v>
      </c>
      <c r="N18" s="82">
        <v>4</v>
      </c>
      <c r="O18" s="83">
        <v>6</v>
      </c>
      <c r="Q18" s="129" t="s">
        <v>531</v>
      </c>
      <c r="R18" s="10" t="s">
        <v>22</v>
      </c>
      <c r="S18" s="11" t="s">
        <v>571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29" t="s">
        <v>531</v>
      </c>
      <c r="AA18" s="10" t="s">
        <v>22</v>
      </c>
      <c r="AB18" s="11" t="s">
        <v>571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26.25" thickBot="1" x14ac:dyDescent="0.3">
      <c r="A19" s="10" t="s">
        <v>18</v>
      </c>
      <c r="B19" s="11" t="s">
        <v>80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80" t="s">
        <v>193</v>
      </c>
      <c r="J19" s="84" t="s">
        <v>423</v>
      </c>
      <c r="K19" s="82">
        <v>3</v>
      </c>
      <c r="L19" s="82">
        <v>0</v>
      </c>
      <c r="M19" s="82">
        <v>2</v>
      </c>
      <c r="N19" s="82">
        <v>4</v>
      </c>
      <c r="O19" s="83">
        <v>6</v>
      </c>
      <c r="Q19" s="135" t="s">
        <v>531</v>
      </c>
      <c r="R19" s="71" t="s">
        <v>23</v>
      </c>
      <c r="S19" s="53" t="s">
        <v>572</v>
      </c>
      <c r="T19" s="54">
        <v>2</v>
      </c>
      <c r="U19" s="54">
        <v>2</v>
      </c>
      <c r="V19" s="54">
        <v>0</v>
      </c>
      <c r="W19" s="54">
        <v>3</v>
      </c>
      <c r="X19" s="72">
        <v>4</v>
      </c>
      <c r="Z19" s="135" t="s">
        <v>531</v>
      </c>
      <c r="AA19" s="71" t="s">
        <v>23</v>
      </c>
      <c r="AB19" s="53" t="s">
        <v>572</v>
      </c>
      <c r="AC19" s="54">
        <v>2</v>
      </c>
      <c r="AD19" s="54">
        <v>2</v>
      </c>
      <c r="AE19" s="54">
        <v>0</v>
      </c>
      <c r="AF19" s="54">
        <v>3</v>
      </c>
      <c r="AG19" s="72">
        <v>4</v>
      </c>
    </row>
    <row r="20" spans="1:33" ht="15.75" thickBot="1" x14ac:dyDescent="0.3">
      <c r="A20" s="10" t="s">
        <v>20</v>
      </c>
      <c r="B20" s="11" t="s">
        <v>569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80" t="s">
        <v>422</v>
      </c>
      <c r="J20" s="84" t="s">
        <v>421</v>
      </c>
      <c r="K20" s="82">
        <v>3</v>
      </c>
      <c r="L20" s="82">
        <v>0</v>
      </c>
      <c r="M20" s="82">
        <v>2</v>
      </c>
      <c r="N20" s="82">
        <v>4</v>
      </c>
      <c r="O20" s="83">
        <v>6</v>
      </c>
      <c r="Q20" s="136"/>
      <c r="R20" s="137"/>
      <c r="S20" s="138" t="s">
        <v>529</v>
      </c>
      <c r="T20" s="136">
        <f>SUM(T16:T19)</f>
        <v>11</v>
      </c>
      <c r="U20" s="136">
        <f>SUM(U16:U19)</f>
        <v>2</v>
      </c>
      <c r="V20" s="136">
        <f>SUM(V16:V19)</f>
        <v>2</v>
      </c>
      <c r="W20" s="136">
        <f>SUM(W16:W19)</f>
        <v>13</v>
      </c>
      <c r="X20" s="139">
        <f>SUM(X16:X19)</f>
        <v>20</v>
      </c>
      <c r="Z20" s="136"/>
      <c r="AA20" s="137"/>
      <c r="AB20" s="138" t="s">
        <v>529</v>
      </c>
      <c r="AC20" s="136">
        <f>SUM(AC16:AC19)</f>
        <v>11</v>
      </c>
      <c r="AD20" s="136">
        <f>SUM(AD16:AD19)</f>
        <v>2</v>
      </c>
      <c r="AE20" s="136">
        <f>SUM(AE16:AE19)</f>
        <v>2</v>
      </c>
      <c r="AF20" s="136">
        <f>SUM(AF16:AF19)</f>
        <v>13</v>
      </c>
      <c r="AG20" s="139">
        <f>SUM(AG16:AG19)</f>
        <v>20</v>
      </c>
    </row>
    <row r="21" spans="1:33" ht="15.75" thickBot="1" x14ac:dyDescent="0.3">
      <c r="A21" s="10" t="s">
        <v>21</v>
      </c>
      <c r="B21" s="11" t="s">
        <v>570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80" t="s">
        <v>194</v>
      </c>
      <c r="J21" s="81" t="s">
        <v>267</v>
      </c>
      <c r="K21" s="82">
        <v>0</v>
      </c>
      <c r="L21" s="82">
        <v>2</v>
      </c>
      <c r="M21" s="82">
        <v>0</v>
      </c>
      <c r="N21" s="82">
        <v>1</v>
      </c>
      <c r="O21" s="83">
        <v>1</v>
      </c>
      <c r="Q21" s="73"/>
      <c r="X21" s="74"/>
      <c r="Z21" s="73"/>
      <c r="AG21" s="74"/>
    </row>
    <row r="22" spans="1:33" ht="15.75" thickBot="1" x14ac:dyDescent="0.3">
      <c r="A22" s="10" t="s">
        <v>22</v>
      </c>
      <c r="B22" s="11" t="s">
        <v>571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310" t="s">
        <v>232</v>
      </c>
      <c r="J22" s="311"/>
      <c r="K22" s="92">
        <f>SUM(K16:K21)</f>
        <v>13</v>
      </c>
      <c r="L22" s="92">
        <f>SUM(L16:L21)</f>
        <v>4</v>
      </c>
      <c r="M22" s="92">
        <f>SUM(M16:M21)</f>
        <v>8</v>
      </c>
      <c r="N22" s="92">
        <f>SUM(N16:N21)</f>
        <v>19</v>
      </c>
      <c r="O22" s="93">
        <f>SUM(O16:O21)</f>
        <v>29</v>
      </c>
      <c r="Q22" s="73"/>
      <c r="X22" s="74"/>
      <c r="Z22" s="73"/>
      <c r="AG22" s="74"/>
    </row>
    <row r="23" spans="1:33" ht="26.25" thickBot="1" x14ac:dyDescent="0.3">
      <c r="A23" s="71" t="s">
        <v>23</v>
      </c>
      <c r="B23" s="53" t="s">
        <v>572</v>
      </c>
      <c r="C23" s="54">
        <v>2</v>
      </c>
      <c r="D23" s="54">
        <v>2</v>
      </c>
      <c r="E23" s="54">
        <v>0</v>
      </c>
      <c r="F23" s="54">
        <v>3</v>
      </c>
      <c r="G23" s="72">
        <v>4</v>
      </c>
      <c r="I23" s="73"/>
      <c r="O23" s="74"/>
      <c r="Q23" s="73"/>
      <c r="X23" s="74"/>
      <c r="Z23" s="73"/>
      <c r="AG23" s="74"/>
    </row>
    <row r="24" spans="1:33" ht="15.75" thickBot="1" x14ac:dyDescent="0.3">
      <c r="A24" s="308" t="s">
        <v>232</v>
      </c>
      <c r="B24" s="309"/>
      <c r="C24" s="55">
        <f>SUM(C16:C23)</f>
        <v>18</v>
      </c>
      <c r="D24" s="55">
        <f>SUM(D16:D23)</f>
        <v>4</v>
      </c>
      <c r="E24" s="55">
        <f>SUM(E16:E23)</f>
        <v>2</v>
      </c>
      <c r="F24" s="55">
        <f>SUM(F16:F23)</f>
        <v>21</v>
      </c>
      <c r="G24" s="56">
        <f>SUM(G16:G23)</f>
        <v>30</v>
      </c>
      <c r="I24" s="73"/>
      <c r="O24" s="74"/>
      <c r="Q24" s="73"/>
      <c r="X24" s="74"/>
      <c r="Z24" s="73"/>
      <c r="AG24" s="74"/>
    </row>
    <row r="25" spans="1:33" ht="15.75" thickBot="1" x14ac:dyDescent="0.3">
      <c r="A25" s="73"/>
      <c r="G25" s="74"/>
      <c r="I25" s="73"/>
      <c r="O25" s="74"/>
      <c r="Q25" s="73"/>
      <c r="X25" s="74"/>
      <c r="Z25" s="73"/>
      <c r="AG25" s="74"/>
    </row>
    <row r="26" spans="1:33" ht="15.75" thickBot="1" x14ac:dyDescent="0.3">
      <c r="A26" s="305" t="s">
        <v>517</v>
      </c>
      <c r="B26" s="306"/>
      <c r="C26" s="306"/>
      <c r="D26" s="306"/>
      <c r="E26" s="306"/>
      <c r="F26" s="306"/>
      <c r="G26" s="307"/>
      <c r="I26" s="305" t="s">
        <v>517</v>
      </c>
      <c r="J26" s="306"/>
      <c r="K26" s="306"/>
      <c r="L26" s="306"/>
      <c r="M26" s="306"/>
      <c r="N26" s="306"/>
      <c r="O26" s="307"/>
      <c r="Q26" s="305" t="s">
        <v>517</v>
      </c>
      <c r="R26" s="306"/>
      <c r="S26" s="306"/>
      <c r="T26" s="306"/>
      <c r="U26" s="306"/>
      <c r="V26" s="306"/>
      <c r="W26" s="306"/>
      <c r="X26" s="307"/>
      <c r="Z26" s="305" t="s">
        <v>517</v>
      </c>
      <c r="AA26" s="306"/>
      <c r="AB26" s="306"/>
      <c r="AC26" s="306"/>
      <c r="AD26" s="306"/>
      <c r="AE26" s="306"/>
      <c r="AF26" s="306"/>
      <c r="AG26" s="307"/>
    </row>
    <row r="27" spans="1:33" x14ac:dyDescent="0.25">
      <c r="A27" s="1" t="s">
        <v>523</v>
      </c>
      <c r="B27" s="2" t="s">
        <v>524</v>
      </c>
      <c r="C27" s="3" t="s">
        <v>1</v>
      </c>
      <c r="D27" s="3" t="s">
        <v>2</v>
      </c>
      <c r="E27" s="3" t="s">
        <v>3</v>
      </c>
      <c r="F27" s="3" t="s">
        <v>4</v>
      </c>
      <c r="G27" s="4" t="s">
        <v>525</v>
      </c>
      <c r="I27" s="24" t="s">
        <v>523</v>
      </c>
      <c r="J27" s="25" t="s">
        <v>524</v>
      </c>
      <c r="K27" s="26" t="s">
        <v>1</v>
      </c>
      <c r="L27" s="26" t="s">
        <v>2</v>
      </c>
      <c r="M27" s="26" t="s">
        <v>3</v>
      </c>
      <c r="N27" s="26" t="s">
        <v>4</v>
      </c>
      <c r="O27" s="27" t="s">
        <v>525</v>
      </c>
      <c r="Q27" s="145"/>
      <c r="R27" s="146" t="s">
        <v>523</v>
      </c>
      <c r="S27" s="147" t="s">
        <v>524</v>
      </c>
      <c r="T27" s="133" t="s">
        <v>1</v>
      </c>
      <c r="U27" s="133" t="s">
        <v>2</v>
      </c>
      <c r="V27" s="133" t="s">
        <v>3</v>
      </c>
      <c r="W27" s="148" t="s">
        <v>4</v>
      </c>
      <c r="X27" s="149" t="s">
        <v>525</v>
      </c>
      <c r="Z27" s="145"/>
      <c r="AA27" s="146" t="s">
        <v>523</v>
      </c>
      <c r="AB27" s="147" t="s">
        <v>524</v>
      </c>
      <c r="AC27" s="133" t="s">
        <v>1</v>
      </c>
      <c r="AD27" s="133" t="s">
        <v>2</v>
      </c>
      <c r="AE27" s="133" t="s">
        <v>3</v>
      </c>
      <c r="AF27" s="148" t="s">
        <v>4</v>
      </c>
      <c r="AG27" s="149" t="s">
        <v>525</v>
      </c>
    </row>
    <row r="28" spans="1:33" x14ac:dyDescent="0.25">
      <c r="A28" s="19" t="s">
        <v>24</v>
      </c>
      <c r="B28" s="20" t="s">
        <v>573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80" t="s">
        <v>429</v>
      </c>
      <c r="J28" s="84" t="s">
        <v>430</v>
      </c>
      <c r="K28" s="82">
        <v>3</v>
      </c>
      <c r="L28" s="82">
        <v>0</v>
      </c>
      <c r="M28" s="82">
        <v>2</v>
      </c>
      <c r="N28" s="82">
        <v>4</v>
      </c>
      <c r="O28" s="83">
        <v>6</v>
      </c>
      <c r="Q28" s="129" t="s">
        <v>531</v>
      </c>
      <c r="R28" s="19" t="s">
        <v>24</v>
      </c>
      <c r="S28" s="20" t="s">
        <v>573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29" t="s">
        <v>531</v>
      </c>
      <c r="AA28" s="19" t="s">
        <v>24</v>
      </c>
      <c r="AB28" s="20" t="s">
        <v>573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25">
      <c r="A29" s="23" t="s">
        <v>25</v>
      </c>
      <c r="B29" s="20" t="s">
        <v>574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88" t="s">
        <v>431</v>
      </c>
      <c r="J29" s="100" t="s">
        <v>432</v>
      </c>
      <c r="K29" s="90">
        <v>3</v>
      </c>
      <c r="L29" s="90">
        <v>0</v>
      </c>
      <c r="M29" s="90">
        <v>2</v>
      </c>
      <c r="N29" s="90">
        <v>4</v>
      </c>
      <c r="O29" s="91">
        <v>7</v>
      </c>
      <c r="Q29" s="129" t="s">
        <v>531</v>
      </c>
      <c r="R29" s="23" t="s">
        <v>25</v>
      </c>
      <c r="S29" s="20" t="s">
        <v>574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29" t="s">
        <v>531</v>
      </c>
      <c r="AA29" s="23" t="s">
        <v>25</v>
      </c>
      <c r="AB29" s="20" t="s">
        <v>574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25">
      <c r="A30" s="19" t="s">
        <v>26</v>
      </c>
      <c r="B30" s="20" t="s">
        <v>575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80" t="s">
        <v>433</v>
      </c>
      <c r="J30" s="84" t="s">
        <v>172</v>
      </c>
      <c r="K30" s="82">
        <v>3</v>
      </c>
      <c r="L30" s="82">
        <v>0</v>
      </c>
      <c r="M30" s="82">
        <v>0</v>
      </c>
      <c r="N30" s="82">
        <v>3</v>
      </c>
      <c r="O30" s="101">
        <v>5</v>
      </c>
      <c r="Q30" s="129" t="s">
        <v>531</v>
      </c>
      <c r="R30" s="19" t="s">
        <v>26</v>
      </c>
      <c r="S30" s="20" t="s">
        <v>575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29" t="s">
        <v>531</v>
      </c>
      <c r="AA30" s="19" t="s">
        <v>26</v>
      </c>
      <c r="AB30" s="20" t="s">
        <v>575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25">
      <c r="A31" s="19" t="s">
        <v>27</v>
      </c>
      <c r="B31" s="20" t="s">
        <v>576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80" t="s">
        <v>196</v>
      </c>
      <c r="J31" s="84" t="s">
        <v>434</v>
      </c>
      <c r="K31" s="82">
        <v>2</v>
      </c>
      <c r="L31" s="82">
        <v>0</v>
      </c>
      <c r="M31" s="82">
        <v>0</v>
      </c>
      <c r="N31" s="82">
        <v>2</v>
      </c>
      <c r="O31" s="83">
        <v>3</v>
      </c>
      <c r="Q31" s="129" t="s">
        <v>531</v>
      </c>
      <c r="R31" s="19" t="s">
        <v>27</v>
      </c>
      <c r="S31" s="20" t="s">
        <v>576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29" t="s">
        <v>531</v>
      </c>
      <c r="AA31" s="19" t="s">
        <v>27</v>
      </c>
      <c r="AB31" s="20" t="s">
        <v>576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6.899999999999999" customHeight="1" thickBot="1" x14ac:dyDescent="0.3">
      <c r="A32" s="19" t="s">
        <v>27</v>
      </c>
      <c r="B32" s="20" t="s">
        <v>577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102" t="s">
        <v>197</v>
      </c>
      <c r="J32" s="103" t="s">
        <v>435</v>
      </c>
      <c r="K32" s="104">
        <v>2</v>
      </c>
      <c r="L32" s="104">
        <v>0</v>
      </c>
      <c r="M32" s="104">
        <v>0</v>
      </c>
      <c r="N32" s="104">
        <v>2</v>
      </c>
      <c r="O32" s="105">
        <v>3</v>
      </c>
      <c r="Q32" s="129" t="s">
        <v>531</v>
      </c>
      <c r="R32" s="19" t="s">
        <v>27</v>
      </c>
      <c r="S32" s="20" t="s">
        <v>577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29" t="s">
        <v>531</v>
      </c>
      <c r="AA32" s="19" t="s">
        <v>27</v>
      </c>
      <c r="AB32" s="20" t="s">
        <v>577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.75" thickBot="1" x14ac:dyDescent="0.3">
      <c r="A33" s="57" t="s">
        <v>28</v>
      </c>
      <c r="B33" s="58" t="s">
        <v>67</v>
      </c>
      <c r="C33" s="59">
        <v>3</v>
      </c>
      <c r="D33" s="59">
        <v>0</v>
      </c>
      <c r="E33" s="59">
        <v>0</v>
      </c>
      <c r="F33" s="59">
        <v>3</v>
      </c>
      <c r="G33" s="60">
        <v>5</v>
      </c>
      <c r="I33" s="80" t="s">
        <v>264</v>
      </c>
      <c r="J33" s="84" t="s">
        <v>65</v>
      </c>
      <c r="K33" s="82">
        <v>3</v>
      </c>
      <c r="L33" s="82">
        <v>0</v>
      </c>
      <c r="M33" s="82">
        <v>0</v>
      </c>
      <c r="N33" s="82">
        <v>3</v>
      </c>
      <c r="O33" s="83">
        <v>3</v>
      </c>
      <c r="Q33" s="141"/>
      <c r="R33" s="150"/>
      <c r="S33" s="138" t="s">
        <v>529</v>
      </c>
      <c r="T33" s="137">
        <f>SUM(T28:T32)</f>
        <v>12</v>
      </c>
      <c r="U33" s="137">
        <f>SUM(U28:U32)</f>
        <v>0</v>
      </c>
      <c r="V33" s="137">
        <f>SUM(V28:V32)</f>
        <v>8</v>
      </c>
      <c r="W33" s="137">
        <f>SUM(W28:W32)</f>
        <v>16</v>
      </c>
      <c r="X33" s="151">
        <f>SUM(X28:X32)</f>
        <v>25</v>
      </c>
      <c r="Z33" s="141"/>
      <c r="AA33" s="150"/>
      <c r="AB33" s="138" t="s">
        <v>529</v>
      </c>
      <c r="AC33" s="137">
        <f>SUM(AC28:AC32)</f>
        <v>12</v>
      </c>
      <c r="AD33" s="137">
        <f>SUM(AD28:AD32)</f>
        <v>0</v>
      </c>
      <c r="AE33" s="137">
        <f>SUM(AE28:AE32)</f>
        <v>8</v>
      </c>
      <c r="AF33" s="137">
        <f>SUM(AF28:AF32)</f>
        <v>16</v>
      </c>
      <c r="AG33" s="151">
        <f>SUM(AG28:AG32)</f>
        <v>25</v>
      </c>
    </row>
    <row r="34" spans="1:33" ht="15.75" thickBot="1" x14ac:dyDescent="0.3">
      <c r="A34" s="310" t="s">
        <v>232</v>
      </c>
      <c r="B34" s="311"/>
      <c r="C34" s="61">
        <f>SUM(C28:C33)</f>
        <v>15</v>
      </c>
      <c r="D34" s="61">
        <f>SUM(D28:D33)</f>
        <v>0</v>
      </c>
      <c r="E34" s="61">
        <f>SUM(E28:E33)</f>
        <v>8</v>
      </c>
      <c r="F34" s="61">
        <f>SUM(F28:F33)</f>
        <v>19</v>
      </c>
      <c r="G34" s="62">
        <f>SUM(G28:G33)</f>
        <v>30</v>
      </c>
      <c r="I34" s="80" t="s">
        <v>198</v>
      </c>
      <c r="J34" s="84" t="s">
        <v>91</v>
      </c>
      <c r="K34" s="82">
        <v>2</v>
      </c>
      <c r="L34" s="82">
        <v>0</v>
      </c>
      <c r="M34" s="82">
        <v>0</v>
      </c>
      <c r="N34" s="82">
        <v>2</v>
      </c>
      <c r="O34" s="83">
        <v>3</v>
      </c>
      <c r="Q34" s="73"/>
      <c r="X34" s="74"/>
      <c r="Z34" s="73"/>
      <c r="AG34" s="74"/>
    </row>
    <row r="35" spans="1:33" ht="15.75" thickBot="1" x14ac:dyDescent="0.3">
      <c r="A35" s="17"/>
      <c r="B35" s="49"/>
      <c r="C35" s="51"/>
      <c r="D35" s="51"/>
      <c r="E35" s="51"/>
      <c r="F35" s="51"/>
      <c r="G35" s="225"/>
      <c r="I35" s="310" t="s">
        <v>232</v>
      </c>
      <c r="J35" s="311"/>
      <c r="K35" s="92">
        <f>SUM(K28:K34)</f>
        <v>18</v>
      </c>
      <c r="L35" s="92">
        <f>SUM(L28:L34)</f>
        <v>0</v>
      </c>
      <c r="M35" s="92">
        <f>SUM(M28:M34)</f>
        <v>4</v>
      </c>
      <c r="N35" s="92">
        <f>SUM(N28:N34)</f>
        <v>20</v>
      </c>
      <c r="O35" s="93">
        <f>SUM(O28:O34)</f>
        <v>30</v>
      </c>
      <c r="Q35" s="73"/>
      <c r="X35" s="74"/>
      <c r="Z35" s="73"/>
      <c r="AG35" s="74"/>
    </row>
    <row r="36" spans="1:33" ht="15.75" thickBot="1" x14ac:dyDescent="0.3">
      <c r="A36" s="17"/>
      <c r="B36" s="49"/>
      <c r="C36" s="50"/>
      <c r="D36" s="50"/>
      <c r="E36" s="50"/>
      <c r="F36" s="50"/>
      <c r="G36" s="18"/>
      <c r="I36" s="73"/>
      <c r="O36" s="74"/>
      <c r="Q36" s="73"/>
      <c r="X36" s="74"/>
      <c r="Z36" s="73"/>
      <c r="AG36" s="74"/>
    </row>
    <row r="37" spans="1:33" ht="15.75" thickBot="1" x14ac:dyDescent="0.3">
      <c r="A37" s="305" t="s">
        <v>518</v>
      </c>
      <c r="B37" s="306"/>
      <c r="C37" s="306"/>
      <c r="D37" s="306"/>
      <c r="E37" s="306"/>
      <c r="F37" s="306"/>
      <c r="G37" s="307"/>
      <c r="I37" s="305" t="s">
        <v>518</v>
      </c>
      <c r="J37" s="306"/>
      <c r="K37" s="306"/>
      <c r="L37" s="306"/>
      <c r="M37" s="306"/>
      <c r="N37" s="306"/>
      <c r="O37" s="307"/>
      <c r="Q37" s="305" t="s">
        <v>518</v>
      </c>
      <c r="R37" s="306"/>
      <c r="S37" s="306"/>
      <c r="T37" s="306"/>
      <c r="U37" s="306"/>
      <c r="V37" s="306"/>
      <c r="W37" s="306"/>
      <c r="X37" s="307"/>
      <c r="Z37" s="305" t="s">
        <v>518</v>
      </c>
      <c r="AA37" s="306"/>
      <c r="AB37" s="306"/>
      <c r="AC37" s="306"/>
      <c r="AD37" s="306"/>
      <c r="AE37" s="306"/>
      <c r="AF37" s="306"/>
      <c r="AG37" s="307"/>
    </row>
    <row r="38" spans="1:33" x14ac:dyDescent="0.25">
      <c r="A38" s="24" t="s">
        <v>523</v>
      </c>
      <c r="B38" s="25" t="s">
        <v>524</v>
      </c>
      <c r="C38" s="26" t="s">
        <v>1</v>
      </c>
      <c r="D38" s="26" t="s">
        <v>2</v>
      </c>
      <c r="E38" s="26" t="s">
        <v>3</v>
      </c>
      <c r="F38" s="26" t="s">
        <v>4</v>
      </c>
      <c r="G38" s="27" t="s">
        <v>525</v>
      </c>
      <c r="I38" s="24" t="s">
        <v>523</v>
      </c>
      <c r="J38" s="25" t="s">
        <v>524</v>
      </c>
      <c r="K38" s="26" t="s">
        <v>1</v>
      </c>
      <c r="L38" s="26" t="s">
        <v>2</v>
      </c>
      <c r="M38" s="26" t="s">
        <v>3</v>
      </c>
      <c r="N38" s="26" t="s">
        <v>4</v>
      </c>
      <c r="O38" s="27" t="s">
        <v>525</v>
      </c>
      <c r="Q38" s="145"/>
      <c r="R38" s="133" t="s">
        <v>523</v>
      </c>
      <c r="S38" s="132" t="s">
        <v>524</v>
      </c>
      <c r="T38" s="133" t="s">
        <v>1</v>
      </c>
      <c r="U38" s="133" t="s">
        <v>2</v>
      </c>
      <c r="V38" s="133" t="s">
        <v>3</v>
      </c>
      <c r="W38" s="133" t="s">
        <v>4</v>
      </c>
      <c r="X38" s="134" t="s">
        <v>525</v>
      </c>
      <c r="Z38" s="145"/>
      <c r="AA38" s="133" t="s">
        <v>523</v>
      </c>
      <c r="AB38" s="132" t="s">
        <v>524</v>
      </c>
      <c r="AC38" s="133" t="s">
        <v>1</v>
      </c>
      <c r="AD38" s="133" t="s">
        <v>2</v>
      </c>
      <c r="AE38" s="133" t="s">
        <v>3</v>
      </c>
      <c r="AF38" s="133" t="s">
        <v>4</v>
      </c>
      <c r="AG38" s="134" t="s">
        <v>525</v>
      </c>
    </row>
    <row r="39" spans="1:33" x14ac:dyDescent="0.25">
      <c r="A39" s="19" t="s">
        <v>30</v>
      </c>
      <c r="B39" s="20" t="s">
        <v>578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80" t="s">
        <v>436</v>
      </c>
      <c r="J39" s="84" t="s">
        <v>437</v>
      </c>
      <c r="K39" s="82">
        <v>2</v>
      </c>
      <c r="L39" s="82">
        <v>2</v>
      </c>
      <c r="M39" s="82">
        <v>0</v>
      </c>
      <c r="N39" s="82">
        <v>3</v>
      </c>
      <c r="O39" s="83">
        <v>5</v>
      </c>
      <c r="Q39" s="129" t="s">
        <v>531</v>
      </c>
      <c r="R39" s="19" t="s">
        <v>30</v>
      </c>
      <c r="S39" s="20" t="s">
        <v>578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29" t="s">
        <v>531</v>
      </c>
      <c r="AA39" s="19" t="s">
        <v>30</v>
      </c>
      <c r="AB39" s="20" t="s">
        <v>578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25">
      <c r="A40" s="19" t="s">
        <v>31</v>
      </c>
      <c r="B40" s="20" t="s">
        <v>579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108" t="s">
        <v>438</v>
      </c>
      <c r="J40" s="84" t="s">
        <v>439</v>
      </c>
      <c r="K40" s="82">
        <v>3</v>
      </c>
      <c r="L40" s="82">
        <v>0</v>
      </c>
      <c r="M40" s="82">
        <v>2</v>
      </c>
      <c r="N40" s="82">
        <v>4</v>
      </c>
      <c r="O40" s="87">
        <v>6</v>
      </c>
      <c r="Q40" s="129" t="s">
        <v>531</v>
      </c>
      <c r="R40" s="19" t="s">
        <v>31</v>
      </c>
      <c r="S40" s="20" t="s">
        <v>579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29" t="s">
        <v>531</v>
      </c>
      <c r="AA40" s="19" t="s">
        <v>31</v>
      </c>
      <c r="AB40" s="20" t="s">
        <v>579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25">
      <c r="A41" s="19" t="s">
        <v>32</v>
      </c>
      <c r="B41" s="20" t="s">
        <v>580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109" t="s">
        <v>440</v>
      </c>
      <c r="J41" s="110" t="s">
        <v>441</v>
      </c>
      <c r="K41" s="111">
        <v>3</v>
      </c>
      <c r="L41" s="111">
        <v>0</v>
      </c>
      <c r="M41" s="111">
        <v>0</v>
      </c>
      <c r="N41" s="111">
        <v>3</v>
      </c>
      <c r="O41" s="112">
        <v>4</v>
      </c>
      <c r="Q41" s="129" t="s">
        <v>531</v>
      </c>
      <c r="R41" s="19" t="s">
        <v>32</v>
      </c>
      <c r="S41" s="20" t="s">
        <v>580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29" t="s">
        <v>531</v>
      </c>
      <c r="AA41" s="19" t="s">
        <v>32</v>
      </c>
      <c r="AB41" s="20" t="s">
        <v>580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25">
      <c r="A42" s="19" t="s">
        <v>27</v>
      </c>
      <c r="B42" s="20" t="s">
        <v>581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113" t="s">
        <v>442</v>
      </c>
      <c r="J42" s="114" t="s">
        <v>143</v>
      </c>
      <c r="K42" s="115">
        <v>3</v>
      </c>
      <c r="L42" s="115">
        <v>0</v>
      </c>
      <c r="M42" s="115">
        <v>2</v>
      </c>
      <c r="N42" s="115">
        <v>4</v>
      </c>
      <c r="O42" s="116">
        <v>6</v>
      </c>
      <c r="Q42" s="129" t="s">
        <v>531</v>
      </c>
      <c r="R42" s="19" t="s">
        <v>27</v>
      </c>
      <c r="S42" s="20" t="s">
        <v>581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29" t="s">
        <v>531</v>
      </c>
      <c r="AA42" s="19" t="s">
        <v>27</v>
      </c>
      <c r="AB42" s="20" t="s">
        <v>581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.75" thickBot="1" x14ac:dyDescent="0.3">
      <c r="A43" s="19" t="s">
        <v>33</v>
      </c>
      <c r="B43" s="20" t="s">
        <v>91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80" t="s">
        <v>200</v>
      </c>
      <c r="J43" s="84" t="s">
        <v>443</v>
      </c>
      <c r="K43" s="82">
        <v>2</v>
      </c>
      <c r="L43" s="82">
        <v>0</v>
      </c>
      <c r="M43" s="82">
        <v>0</v>
      </c>
      <c r="N43" s="82">
        <v>2</v>
      </c>
      <c r="O43" s="83">
        <v>3</v>
      </c>
      <c r="Q43" s="129" t="s">
        <v>531</v>
      </c>
      <c r="R43" s="19" t="s">
        <v>35</v>
      </c>
      <c r="S43" s="58" t="s">
        <v>582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29" t="s">
        <v>531</v>
      </c>
      <c r="AA43" s="19" t="s">
        <v>35</v>
      </c>
      <c r="AB43" s="58" t="s">
        <v>582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.75" thickBot="1" x14ac:dyDescent="0.3">
      <c r="A44" s="57" t="s">
        <v>35</v>
      </c>
      <c r="B44" s="58" t="s">
        <v>582</v>
      </c>
      <c r="C44" s="63">
        <v>3</v>
      </c>
      <c r="D44" s="63">
        <v>0</v>
      </c>
      <c r="E44" s="63">
        <v>4</v>
      </c>
      <c r="F44" s="63">
        <v>5</v>
      </c>
      <c r="G44" s="64">
        <v>7</v>
      </c>
      <c r="I44" s="80" t="s">
        <v>201</v>
      </c>
      <c r="J44" s="117" t="s">
        <v>444</v>
      </c>
      <c r="K44" s="82">
        <v>2</v>
      </c>
      <c r="L44" s="82">
        <v>0</v>
      </c>
      <c r="M44" s="82">
        <v>0</v>
      </c>
      <c r="N44" s="82">
        <v>2</v>
      </c>
      <c r="O44" s="83">
        <v>3</v>
      </c>
      <c r="Q44" s="278"/>
      <c r="R44" s="279"/>
      <c r="S44" s="279" t="s">
        <v>529</v>
      </c>
      <c r="T44" s="164">
        <f>SUM(T39:T43)</f>
        <v>13</v>
      </c>
      <c r="U44" s="164">
        <f>SUM(U39:U43)</f>
        <v>0</v>
      </c>
      <c r="V44" s="164">
        <f>SUM(V39:V43)</f>
        <v>10</v>
      </c>
      <c r="W44" s="164">
        <f>SUM(W39:W43)</f>
        <v>18</v>
      </c>
      <c r="X44" s="165">
        <f>SUM(X39:X43)</f>
        <v>27</v>
      </c>
      <c r="Z44" s="278"/>
      <c r="AA44" s="279"/>
      <c r="AB44" s="279" t="s">
        <v>529</v>
      </c>
      <c r="AC44" s="164">
        <f>SUM(AC39:AC43)</f>
        <v>13</v>
      </c>
      <c r="AD44" s="164">
        <f>SUM(AD39:AD43)</f>
        <v>0</v>
      </c>
      <c r="AE44" s="164">
        <f>SUM(AE39:AE43)</f>
        <v>10</v>
      </c>
      <c r="AF44" s="164">
        <f>SUM(AF39:AF43)</f>
        <v>18</v>
      </c>
      <c r="AG44" s="165">
        <f>SUM(AG39:AG43)</f>
        <v>27</v>
      </c>
    </row>
    <row r="45" spans="1:33" ht="15.75" thickBot="1" x14ac:dyDescent="0.3">
      <c r="A45" s="310" t="s">
        <v>232</v>
      </c>
      <c r="B45" s="311"/>
      <c r="C45" s="65">
        <f>SUM(C39:C44)</f>
        <v>15</v>
      </c>
      <c r="D45" s="65">
        <f>SUM(D39:D44)</f>
        <v>0</v>
      </c>
      <c r="E45" s="65">
        <f>SUM(E39:E44)</f>
        <v>10</v>
      </c>
      <c r="F45" s="65">
        <f>SUM(F39:F44)</f>
        <v>20</v>
      </c>
      <c r="G45" s="66">
        <f>SUM(G39:G44)</f>
        <v>30</v>
      </c>
      <c r="I45" s="80" t="s">
        <v>266</v>
      </c>
      <c r="J45" s="84" t="s">
        <v>148</v>
      </c>
      <c r="K45" s="82">
        <v>3</v>
      </c>
      <c r="L45" s="82">
        <v>0</v>
      </c>
      <c r="M45" s="82">
        <v>0</v>
      </c>
      <c r="N45" s="82">
        <v>3</v>
      </c>
      <c r="O45" s="87">
        <v>3</v>
      </c>
      <c r="Q45" s="73"/>
      <c r="X45" s="74"/>
      <c r="Z45" s="73"/>
      <c r="AG45" s="74"/>
    </row>
    <row r="46" spans="1:33" ht="15.75" thickBot="1" x14ac:dyDescent="0.3">
      <c r="A46" s="17"/>
      <c r="B46" s="49"/>
      <c r="C46" s="50"/>
      <c r="D46" s="50"/>
      <c r="E46" s="50"/>
      <c r="F46" s="50"/>
      <c r="G46" s="18"/>
      <c r="I46" s="310" t="s">
        <v>232</v>
      </c>
      <c r="J46" s="311"/>
      <c r="K46" s="92">
        <f>SUM(K39:K45)</f>
        <v>18</v>
      </c>
      <c r="L46" s="92">
        <f>SUM(L39:L45)</f>
        <v>2</v>
      </c>
      <c r="M46" s="92">
        <f>SUM(M39:M45)</f>
        <v>4</v>
      </c>
      <c r="N46" s="92">
        <f>SUM(N39:N45)</f>
        <v>21</v>
      </c>
      <c r="O46" s="93">
        <f>SUM(O39:O45)</f>
        <v>30</v>
      </c>
      <c r="Q46" s="73"/>
      <c r="X46" s="74"/>
      <c r="Z46" s="73"/>
      <c r="AG46" s="74"/>
    </row>
    <row r="47" spans="1:33" ht="15.75" thickBot="1" x14ac:dyDescent="0.3">
      <c r="A47" s="17"/>
      <c r="B47" s="49"/>
      <c r="C47" s="50"/>
      <c r="D47" s="50"/>
      <c r="E47" s="50"/>
      <c r="F47" s="50"/>
      <c r="G47" s="18"/>
      <c r="I47" s="73"/>
      <c r="O47" s="74"/>
      <c r="Q47" s="73"/>
      <c r="X47" s="74"/>
      <c r="Z47" s="73"/>
      <c r="AG47" s="74"/>
    </row>
    <row r="48" spans="1:33" ht="15.75" thickBot="1" x14ac:dyDescent="0.3">
      <c r="A48" s="305" t="s">
        <v>519</v>
      </c>
      <c r="B48" s="306"/>
      <c r="C48" s="306"/>
      <c r="D48" s="306"/>
      <c r="E48" s="306"/>
      <c r="F48" s="306"/>
      <c r="G48" s="307"/>
      <c r="I48" s="305" t="s">
        <v>519</v>
      </c>
      <c r="J48" s="306"/>
      <c r="K48" s="306"/>
      <c r="L48" s="306"/>
      <c r="M48" s="306"/>
      <c r="N48" s="306"/>
      <c r="O48" s="307"/>
      <c r="Q48" s="305" t="s">
        <v>519</v>
      </c>
      <c r="R48" s="306"/>
      <c r="S48" s="306"/>
      <c r="T48" s="306"/>
      <c r="U48" s="306"/>
      <c r="V48" s="306"/>
      <c r="W48" s="306"/>
      <c r="X48" s="307"/>
      <c r="Z48" s="305" t="s">
        <v>519</v>
      </c>
      <c r="AA48" s="306"/>
      <c r="AB48" s="306"/>
      <c r="AC48" s="306"/>
      <c r="AD48" s="306"/>
      <c r="AE48" s="306"/>
      <c r="AF48" s="306"/>
      <c r="AG48" s="307"/>
    </row>
    <row r="49" spans="1:33" ht="15.75" thickBot="1" x14ac:dyDescent="0.3">
      <c r="A49" s="24" t="s">
        <v>523</v>
      </c>
      <c r="B49" s="25" t="s">
        <v>524</v>
      </c>
      <c r="C49" s="26" t="s">
        <v>1</v>
      </c>
      <c r="D49" s="26" t="s">
        <v>2</v>
      </c>
      <c r="E49" s="26" t="s">
        <v>3</v>
      </c>
      <c r="F49" s="26" t="s">
        <v>4</v>
      </c>
      <c r="G49" s="27" t="s">
        <v>525</v>
      </c>
      <c r="I49" s="32" t="s">
        <v>523</v>
      </c>
      <c r="J49" s="33" t="s">
        <v>524</v>
      </c>
      <c r="K49" s="34" t="s">
        <v>1</v>
      </c>
      <c r="L49" s="34" t="s">
        <v>2</v>
      </c>
      <c r="M49" s="34" t="s">
        <v>3</v>
      </c>
      <c r="N49" s="34" t="s">
        <v>4</v>
      </c>
      <c r="O49" s="35" t="s">
        <v>525</v>
      </c>
      <c r="Q49" s="169"/>
      <c r="R49" s="166" t="s">
        <v>523</v>
      </c>
      <c r="S49" s="167" t="s">
        <v>524</v>
      </c>
      <c r="T49" s="166" t="s">
        <v>1</v>
      </c>
      <c r="U49" s="166" t="s">
        <v>2</v>
      </c>
      <c r="V49" s="166" t="s">
        <v>3</v>
      </c>
      <c r="W49" s="166" t="s">
        <v>4</v>
      </c>
      <c r="X49" s="168" t="s">
        <v>525</v>
      </c>
      <c r="Z49" s="169"/>
      <c r="AA49" s="166" t="s">
        <v>523</v>
      </c>
      <c r="AB49" s="167" t="s">
        <v>524</v>
      </c>
      <c r="AC49" s="166" t="s">
        <v>1</v>
      </c>
      <c r="AD49" s="166" t="s">
        <v>2</v>
      </c>
      <c r="AE49" s="166" t="s">
        <v>3</v>
      </c>
      <c r="AF49" s="166" t="s">
        <v>4</v>
      </c>
      <c r="AG49" s="168" t="s">
        <v>525</v>
      </c>
    </row>
    <row r="50" spans="1:33" x14ac:dyDescent="0.25">
      <c r="A50" s="19" t="s">
        <v>36</v>
      </c>
      <c r="B50" s="20" t="s">
        <v>583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247" t="s">
        <v>445</v>
      </c>
      <c r="J50" s="248" t="s">
        <v>446</v>
      </c>
      <c r="K50" s="249">
        <v>3</v>
      </c>
      <c r="L50" s="249">
        <v>0</v>
      </c>
      <c r="M50" s="249">
        <v>2</v>
      </c>
      <c r="N50" s="249">
        <v>4</v>
      </c>
      <c r="O50" s="250">
        <v>7</v>
      </c>
      <c r="Q50" s="135" t="s">
        <v>531</v>
      </c>
      <c r="R50" s="157" t="s">
        <v>36</v>
      </c>
      <c r="S50" s="20" t="s">
        <v>583</v>
      </c>
      <c r="T50" s="158">
        <v>3</v>
      </c>
      <c r="U50" s="158">
        <v>0</v>
      </c>
      <c r="V50" s="158">
        <v>0</v>
      </c>
      <c r="W50" s="158">
        <v>3</v>
      </c>
      <c r="X50" s="159">
        <v>5</v>
      </c>
      <c r="Z50" s="135" t="s">
        <v>531</v>
      </c>
      <c r="AA50" s="157" t="s">
        <v>36</v>
      </c>
      <c r="AB50" s="20" t="s">
        <v>583</v>
      </c>
      <c r="AC50" s="158">
        <v>3</v>
      </c>
      <c r="AD50" s="158">
        <v>0</v>
      </c>
      <c r="AE50" s="158">
        <v>0</v>
      </c>
      <c r="AF50" s="158">
        <v>3</v>
      </c>
      <c r="AG50" s="159">
        <v>5</v>
      </c>
    </row>
    <row r="51" spans="1:33" x14ac:dyDescent="0.25">
      <c r="A51" s="19" t="s">
        <v>37</v>
      </c>
      <c r="B51" s="20" t="s">
        <v>584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5" t="s">
        <v>447</v>
      </c>
      <c r="J51" s="251" t="s">
        <v>448</v>
      </c>
      <c r="K51" s="7">
        <v>3</v>
      </c>
      <c r="L51" s="7">
        <v>0</v>
      </c>
      <c r="M51" s="7">
        <v>0</v>
      </c>
      <c r="N51" s="7">
        <v>3</v>
      </c>
      <c r="O51" s="208">
        <v>4</v>
      </c>
      <c r="Q51" s="135" t="s">
        <v>531</v>
      </c>
      <c r="R51" s="20" t="s">
        <v>37</v>
      </c>
      <c r="S51" s="20" t="s">
        <v>584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5" t="s">
        <v>531</v>
      </c>
      <c r="AA51" s="20" t="s">
        <v>37</v>
      </c>
      <c r="AB51" s="20" t="s">
        <v>584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25">
      <c r="A52" s="19" t="s">
        <v>38</v>
      </c>
      <c r="B52" s="20" t="s">
        <v>585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5" t="s">
        <v>449</v>
      </c>
      <c r="J52" s="251" t="s">
        <v>450</v>
      </c>
      <c r="K52" s="7">
        <v>0</v>
      </c>
      <c r="L52" s="7">
        <v>2</v>
      </c>
      <c r="M52" s="7">
        <v>0</v>
      </c>
      <c r="N52" s="7">
        <v>1</v>
      </c>
      <c r="O52" s="252">
        <v>1</v>
      </c>
      <c r="Q52" s="135" t="s">
        <v>531</v>
      </c>
      <c r="R52" s="19" t="s">
        <v>38</v>
      </c>
      <c r="S52" s="20" t="s">
        <v>585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5" t="s">
        <v>531</v>
      </c>
      <c r="AA52" s="19" t="s">
        <v>38</v>
      </c>
      <c r="AB52" s="20" t="s">
        <v>585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25">
      <c r="A53" s="19" t="s">
        <v>27</v>
      </c>
      <c r="B53" s="20" t="s">
        <v>586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5" t="s">
        <v>451</v>
      </c>
      <c r="J53" s="251" t="s">
        <v>177</v>
      </c>
      <c r="K53" s="7">
        <v>3</v>
      </c>
      <c r="L53" s="7">
        <v>0</v>
      </c>
      <c r="M53" s="7">
        <v>0</v>
      </c>
      <c r="N53" s="7">
        <v>3</v>
      </c>
      <c r="O53" s="252">
        <v>5</v>
      </c>
      <c r="Q53" s="135" t="s">
        <v>531</v>
      </c>
      <c r="R53" s="20" t="s">
        <v>27</v>
      </c>
      <c r="S53" s="20" t="s">
        <v>586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5" t="s">
        <v>531</v>
      </c>
      <c r="AA53" s="20" t="s">
        <v>27</v>
      </c>
      <c r="AB53" s="20" t="s">
        <v>586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.75" thickBot="1" x14ac:dyDescent="0.3">
      <c r="A54" s="19" t="s">
        <v>27</v>
      </c>
      <c r="B54" s="20" t="s">
        <v>587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5" t="s">
        <v>39</v>
      </c>
      <c r="J54" s="251" t="s">
        <v>202</v>
      </c>
      <c r="K54" s="7">
        <v>3</v>
      </c>
      <c r="L54" s="7">
        <v>0</v>
      </c>
      <c r="M54" s="7">
        <v>0</v>
      </c>
      <c r="N54" s="7">
        <v>3</v>
      </c>
      <c r="O54" s="252">
        <v>5</v>
      </c>
      <c r="Q54" s="135" t="s">
        <v>531</v>
      </c>
      <c r="R54" s="58" t="s">
        <v>27</v>
      </c>
      <c r="S54" s="20" t="s">
        <v>587</v>
      </c>
      <c r="T54" s="59">
        <v>2</v>
      </c>
      <c r="U54" s="59">
        <v>0</v>
      </c>
      <c r="V54" s="59">
        <v>2</v>
      </c>
      <c r="W54" s="59">
        <v>3</v>
      </c>
      <c r="X54" s="60">
        <v>5</v>
      </c>
      <c r="Z54" s="135" t="s">
        <v>531</v>
      </c>
      <c r="AA54" s="58" t="s">
        <v>27</v>
      </c>
      <c r="AB54" s="20" t="s">
        <v>587</v>
      </c>
      <c r="AC54" s="59">
        <v>2</v>
      </c>
      <c r="AD54" s="59">
        <v>0</v>
      </c>
      <c r="AE54" s="59">
        <v>2</v>
      </c>
      <c r="AF54" s="59">
        <v>3</v>
      </c>
      <c r="AG54" s="60">
        <v>5</v>
      </c>
    </row>
    <row r="55" spans="1:33" ht="15.75" thickBot="1" x14ac:dyDescent="0.3">
      <c r="A55" s="57" t="s">
        <v>39</v>
      </c>
      <c r="B55" s="58" t="s">
        <v>121</v>
      </c>
      <c r="C55" s="59">
        <v>3</v>
      </c>
      <c r="D55" s="59">
        <v>0</v>
      </c>
      <c r="E55" s="59">
        <v>0</v>
      </c>
      <c r="F55" s="59">
        <v>3</v>
      </c>
      <c r="G55" s="60">
        <v>5</v>
      </c>
      <c r="I55" s="5" t="s">
        <v>39</v>
      </c>
      <c r="J55" s="251" t="s">
        <v>203</v>
      </c>
      <c r="K55" s="7">
        <v>3</v>
      </c>
      <c r="L55" s="7">
        <v>0</v>
      </c>
      <c r="M55" s="7">
        <v>0</v>
      </c>
      <c r="N55" s="7">
        <v>3</v>
      </c>
      <c r="O55" s="208">
        <v>5</v>
      </c>
      <c r="Q55" s="160"/>
      <c r="R55" s="161"/>
      <c r="S55" s="162" t="s">
        <v>530</v>
      </c>
      <c r="T55" s="163">
        <f>SUM(T50:T54)</f>
        <v>13</v>
      </c>
      <c r="U55" s="164">
        <f>SUM(U50:U54)</f>
        <v>0</v>
      </c>
      <c r="V55" s="164">
        <f>SUM(V50:V54)</f>
        <v>6</v>
      </c>
      <c r="W55" s="164">
        <f>SUM(W50:W54)</f>
        <v>16</v>
      </c>
      <c r="X55" s="165">
        <f>SUM(X50:X54)</f>
        <v>26</v>
      </c>
      <c r="Z55" s="160"/>
      <c r="AA55" s="161"/>
      <c r="AB55" s="162" t="s">
        <v>530</v>
      </c>
      <c r="AC55" s="163">
        <f>SUM(AC50:AC54)</f>
        <v>13</v>
      </c>
      <c r="AD55" s="164">
        <f>SUM(AD50:AD54)</f>
        <v>0</v>
      </c>
      <c r="AE55" s="164">
        <f>SUM(AE50:AE54)</f>
        <v>6</v>
      </c>
      <c r="AF55" s="164">
        <f>SUM(AF50:AF54)</f>
        <v>16</v>
      </c>
      <c r="AG55" s="165">
        <f>SUM(AG50:AG54)</f>
        <v>26</v>
      </c>
    </row>
    <row r="56" spans="1:33" ht="15.75" thickBot="1" x14ac:dyDescent="0.3">
      <c r="A56" s="310" t="s">
        <v>232</v>
      </c>
      <c r="B56" s="311"/>
      <c r="C56" s="65">
        <f>SUM(C50:C55)</f>
        <v>16</v>
      </c>
      <c r="D56" s="65">
        <f>SUM(D50:D55)</f>
        <v>0</v>
      </c>
      <c r="E56" s="65">
        <f>SUM(E50:E55)</f>
        <v>6</v>
      </c>
      <c r="F56" s="65">
        <f>SUM(F50:F55)</f>
        <v>19</v>
      </c>
      <c r="G56" s="66">
        <f>SUM(G50:G55)</f>
        <v>31</v>
      </c>
      <c r="I56" s="253" t="s">
        <v>39</v>
      </c>
      <c r="J56" s="254" t="s">
        <v>452</v>
      </c>
      <c r="K56" s="255">
        <v>3</v>
      </c>
      <c r="L56" s="255">
        <v>0</v>
      </c>
      <c r="M56" s="255">
        <v>0</v>
      </c>
      <c r="N56" s="255">
        <v>3</v>
      </c>
      <c r="O56" s="256">
        <v>5</v>
      </c>
      <c r="Q56" s="73"/>
      <c r="X56" s="74"/>
      <c r="Z56" s="73"/>
      <c r="AG56" s="74"/>
    </row>
    <row r="57" spans="1:33" ht="15.75" thickBot="1" x14ac:dyDescent="0.3">
      <c r="A57" s="17"/>
      <c r="B57" s="49"/>
      <c r="C57" s="50"/>
      <c r="D57" s="50"/>
      <c r="E57" s="50"/>
      <c r="F57" s="50"/>
      <c r="G57" s="18"/>
      <c r="I57" s="310" t="s">
        <v>232</v>
      </c>
      <c r="J57" s="311"/>
      <c r="K57" s="92">
        <f>SUM(K50:K56)</f>
        <v>18</v>
      </c>
      <c r="L57" s="92">
        <f>SUM(L50:L56)</f>
        <v>2</v>
      </c>
      <c r="M57" s="92">
        <f>SUM(M50:M56)</f>
        <v>2</v>
      </c>
      <c r="N57" s="92">
        <f>SUM(N50:N56)</f>
        <v>20</v>
      </c>
      <c r="O57" s="93">
        <f>SUM(O50:O56)</f>
        <v>32</v>
      </c>
      <c r="Q57" s="73"/>
      <c r="X57" s="74"/>
      <c r="Z57" s="73"/>
      <c r="AG57" s="74"/>
    </row>
    <row r="58" spans="1:33" ht="15.75" thickBot="1" x14ac:dyDescent="0.3">
      <c r="A58" s="305" t="s">
        <v>520</v>
      </c>
      <c r="B58" s="306"/>
      <c r="C58" s="306"/>
      <c r="D58" s="306"/>
      <c r="E58" s="306"/>
      <c r="F58" s="306"/>
      <c r="G58" s="307"/>
      <c r="I58" s="305" t="s">
        <v>520</v>
      </c>
      <c r="J58" s="306"/>
      <c r="K58" s="306"/>
      <c r="L58" s="306"/>
      <c r="M58" s="306"/>
      <c r="N58" s="306"/>
      <c r="O58" s="307"/>
      <c r="Q58" s="305" t="s">
        <v>520</v>
      </c>
      <c r="R58" s="306"/>
      <c r="S58" s="306"/>
      <c r="T58" s="306"/>
      <c r="U58" s="306"/>
      <c r="V58" s="306"/>
      <c r="W58" s="306"/>
      <c r="X58" s="307"/>
      <c r="Z58" s="305" t="s">
        <v>520</v>
      </c>
      <c r="AA58" s="306"/>
      <c r="AB58" s="306"/>
      <c r="AC58" s="306"/>
      <c r="AD58" s="306"/>
      <c r="AE58" s="306"/>
      <c r="AF58" s="306"/>
      <c r="AG58" s="307"/>
    </row>
    <row r="59" spans="1:33" x14ac:dyDescent="0.25">
      <c r="A59" s="24" t="s">
        <v>523</v>
      </c>
      <c r="B59" s="25" t="s">
        <v>524</v>
      </c>
      <c r="C59" s="26" t="s">
        <v>1</v>
      </c>
      <c r="D59" s="26" t="s">
        <v>2</v>
      </c>
      <c r="E59" s="26" t="s">
        <v>3</v>
      </c>
      <c r="F59" s="26" t="s">
        <v>4</v>
      </c>
      <c r="G59" s="27" t="s">
        <v>525</v>
      </c>
      <c r="I59" s="24" t="s">
        <v>523</v>
      </c>
      <c r="J59" s="25" t="s">
        <v>524</v>
      </c>
      <c r="K59" s="26" t="s">
        <v>1</v>
      </c>
      <c r="L59" s="26" t="s">
        <v>2</v>
      </c>
      <c r="M59" s="26" t="s">
        <v>3</v>
      </c>
      <c r="N59" s="26" t="s">
        <v>4</v>
      </c>
      <c r="O59" s="27" t="s">
        <v>525</v>
      </c>
      <c r="Q59" s="156"/>
      <c r="R59" s="166" t="s">
        <v>523</v>
      </c>
      <c r="S59" s="167" t="s">
        <v>524</v>
      </c>
      <c r="T59" s="166" t="s">
        <v>1</v>
      </c>
      <c r="U59" s="166" t="s">
        <v>2</v>
      </c>
      <c r="V59" s="166" t="s">
        <v>3</v>
      </c>
      <c r="W59" s="166" t="s">
        <v>4</v>
      </c>
      <c r="X59" s="168" t="s">
        <v>525</v>
      </c>
      <c r="Z59" s="156"/>
      <c r="AA59" s="166" t="s">
        <v>523</v>
      </c>
      <c r="AB59" s="167" t="s">
        <v>524</v>
      </c>
      <c r="AC59" s="166" t="s">
        <v>1</v>
      </c>
      <c r="AD59" s="166" t="s">
        <v>2</v>
      </c>
      <c r="AE59" s="166" t="s">
        <v>3</v>
      </c>
      <c r="AF59" s="166" t="s">
        <v>4</v>
      </c>
      <c r="AG59" s="168" t="s">
        <v>525</v>
      </c>
    </row>
    <row r="60" spans="1:33" x14ac:dyDescent="0.25">
      <c r="A60" s="19" t="s">
        <v>40</v>
      </c>
      <c r="B60" s="20" t="s">
        <v>588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80" t="s">
        <v>453</v>
      </c>
      <c r="J60" s="84" t="s">
        <v>454</v>
      </c>
      <c r="K60" s="82">
        <v>3</v>
      </c>
      <c r="L60" s="82">
        <v>2</v>
      </c>
      <c r="M60" s="82">
        <v>0</v>
      </c>
      <c r="N60" s="82">
        <v>4</v>
      </c>
      <c r="O60" s="101">
        <v>7</v>
      </c>
      <c r="Q60" s="129" t="s">
        <v>531</v>
      </c>
      <c r="R60" s="20" t="s">
        <v>40</v>
      </c>
      <c r="S60" s="20" t="s">
        <v>588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29" t="s">
        <v>531</v>
      </c>
      <c r="AA60" s="20" t="s">
        <v>40</v>
      </c>
      <c r="AB60" s="20" t="s">
        <v>588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25">
      <c r="A61" s="19" t="s">
        <v>41</v>
      </c>
      <c r="B61" s="20" t="s">
        <v>589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80" t="s">
        <v>455</v>
      </c>
      <c r="J61" s="84" t="s">
        <v>456</v>
      </c>
      <c r="K61" s="82">
        <v>3</v>
      </c>
      <c r="L61" s="82">
        <v>0</v>
      </c>
      <c r="M61" s="82">
        <v>2</v>
      </c>
      <c r="N61" s="82">
        <v>4</v>
      </c>
      <c r="O61" s="101">
        <v>7</v>
      </c>
      <c r="Q61" s="129" t="s">
        <v>531</v>
      </c>
      <c r="R61" s="20" t="s">
        <v>41</v>
      </c>
      <c r="S61" s="20" t="s">
        <v>589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29" t="s">
        <v>531</v>
      </c>
      <c r="AA61" s="20" t="s">
        <v>41</v>
      </c>
      <c r="AB61" s="20" t="s">
        <v>589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ht="25.5" x14ac:dyDescent="0.25">
      <c r="A62" s="19" t="s">
        <v>42</v>
      </c>
      <c r="B62" s="20" t="s">
        <v>590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109" t="s">
        <v>457</v>
      </c>
      <c r="J62" s="110" t="s">
        <v>458</v>
      </c>
      <c r="K62" s="111">
        <v>3</v>
      </c>
      <c r="L62" s="111">
        <v>0</v>
      </c>
      <c r="M62" s="111">
        <v>2</v>
      </c>
      <c r="N62" s="111">
        <v>4</v>
      </c>
      <c r="O62" s="112">
        <v>7</v>
      </c>
      <c r="Q62" s="129" t="s">
        <v>531</v>
      </c>
      <c r="R62" s="20" t="s">
        <v>42</v>
      </c>
      <c r="S62" s="20" t="s">
        <v>590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29" t="s">
        <v>531</v>
      </c>
      <c r="AA62" s="20" t="s">
        <v>42</v>
      </c>
      <c r="AB62" s="20" t="s">
        <v>590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25">
      <c r="A63" s="19" t="s">
        <v>27</v>
      </c>
      <c r="B63" s="20" t="s">
        <v>591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80" t="s">
        <v>459</v>
      </c>
      <c r="J63" s="81" t="s">
        <v>460</v>
      </c>
      <c r="K63" s="82">
        <v>0</v>
      </c>
      <c r="L63" s="82">
        <v>0</v>
      </c>
      <c r="M63" s="82">
        <v>0</v>
      </c>
      <c r="N63" s="82">
        <v>0</v>
      </c>
      <c r="O63" s="83">
        <v>5</v>
      </c>
      <c r="Q63" s="129" t="s">
        <v>531</v>
      </c>
      <c r="R63" s="20" t="s">
        <v>27</v>
      </c>
      <c r="S63" s="20" t="s">
        <v>591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29" t="s">
        <v>531</v>
      </c>
      <c r="AA63" s="20" t="s">
        <v>27</v>
      </c>
      <c r="AB63" s="20" t="s">
        <v>591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.75" thickBot="1" x14ac:dyDescent="0.3">
      <c r="A64" s="19" t="s">
        <v>27</v>
      </c>
      <c r="B64" s="20" t="s">
        <v>592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80" t="s">
        <v>433</v>
      </c>
      <c r="J64" s="84" t="s">
        <v>204</v>
      </c>
      <c r="K64" s="82">
        <v>3</v>
      </c>
      <c r="L64" s="82">
        <v>0</v>
      </c>
      <c r="M64" s="82">
        <v>0</v>
      </c>
      <c r="N64" s="82">
        <v>3</v>
      </c>
      <c r="O64" s="87">
        <v>5</v>
      </c>
      <c r="Q64" s="140" t="s">
        <v>531</v>
      </c>
      <c r="R64" s="58" t="s">
        <v>27</v>
      </c>
      <c r="S64" s="20" t="s">
        <v>592</v>
      </c>
      <c r="T64" s="59">
        <v>2</v>
      </c>
      <c r="U64" s="59">
        <v>0</v>
      </c>
      <c r="V64" s="59">
        <v>2</v>
      </c>
      <c r="W64" s="59">
        <v>3</v>
      </c>
      <c r="X64" s="60">
        <v>5</v>
      </c>
      <c r="Z64" s="140" t="s">
        <v>531</v>
      </c>
      <c r="AA64" s="58" t="s">
        <v>27</v>
      </c>
      <c r="AB64" s="20" t="s">
        <v>592</v>
      </c>
      <c r="AC64" s="59">
        <v>2</v>
      </c>
      <c r="AD64" s="59">
        <v>0</v>
      </c>
      <c r="AE64" s="59">
        <v>2</v>
      </c>
      <c r="AF64" s="59">
        <v>3</v>
      </c>
      <c r="AG64" s="60">
        <v>5</v>
      </c>
    </row>
    <row r="65" spans="1:33" ht="15.75" thickBot="1" x14ac:dyDescent="0.3">
      <c r="A65" s="57" t="s">
        <v>39</v>
      </c>
      <c r="B65" s="58" t="s">
        <v>136</v>
      </c>
      <c r="C65" s="59">
        <v>3</v>
      </c>
      <c r="D65" s="59">
        <v>0</v>
      </c>
      <c r="E65" s="59">
        <v>0</v>
      </c>
      <c r="F65" s="59">
        <v>3</v>
      </c>
      <c r="G65" s="60">
        <v>5</v>
      </c>
      <c r="I65" s="310" t="s">
        <v>232</v>
      </c>
      <c r="J65" s="311"/>
      <c r="K65" s="92">
        <f>SUM(K58:K64)</f>
        <v>12</v>
      </c>
      <c r="L65" s="92">
        <f>SUM(L58:L64)</f>
        <v>2</v>
      </c>
      <c r="M65" s="92">
        <f>SUM(M58:M64)</f>
        <v>4</v>
      </c>
      <c r="N65" s="92">
        <f>SUM(N58:N64)</f>
        <v>15</v>
      </c>
      <c r="O65" s="93">
        <f>SUM(O58:O64)</f>
        <v>31</v>
      </c>
      <c r="Q65" s="160"/>
      <c r="R65" s="161"/>
      <c r="S65" s="162" t="s">
        <v>530</v>
      </c>
      <c r="T65" s="163">
        <f>SUM(T60:T64)</f>
        <v>11</v>
      </c>
      <c r="U65" s="164">
        <f>SUM(U60:U64)</f>
        <v>2</v>
      </c>
      <c r="V65" s="164">
        <f>SUM(V60:V64)</f>
        <v>4</v>
      </c>
      <c r="W65" s="164">
        <f>SUM(W60:W64)</f>
        <v>14</v>
      </c>
      <c r="X65" s="165">
        <f>SUM(X60:X64)</f>
        <v>24</v>
      </c>
      <c r="Z65" s="160"/>
      <c r="AA65" s="161"/>
      <c r="AB65" s="162" t="s">
        <v>530</v>
      </c>
      <c r="AC65" s="163">
        <f>SUM(AC60:AC64)</f>
        <v>11</v>
      </c>
      <c r="AD65" s="164">
        <f>SUM(AD60:AD64)</f>
        <v>2</v>
      </c>
      <c r="AE65" s="164">
        <f>SUM(AE60:AE64)</f>
        <v>4</v>
      </c>
      <c r="AF65" s="164">
        <f>SUM(AF60:AF64)</f>
        <v>14</v>
      </c>
      <c r="AG65" s="165">
        <f>SUM(AG60:AG64)</f>
        <v>24</v>
      </c>
    </row>
    <row r="66" spans="1:33" ht="15.75" thickBot="1" x14ac:dyDescent="0.3">
      <c r="A66" s="310" t="s">
        <v>232</v>
      </c>
      <c r="B66" s="311"/>
      <c r="C66" s="65">
        <f>SUM(C60:C65)</f>
        <v>14</v>
      </c>
      <c r="D66" s="65">
        <f>SUM(D60:D65)</f>
        <v>4</v>
      </c>
      <c r="E66" s="65">
        <f>SUM(E60:E65)</f>
        <v>4</v>
      </c>
      <c r="F66" s="65">
        <f>SUM(F60:F65)</f>
        <v>18</v>
      </c>
      <c r="G66" s="66">
        <f>SUM(G60:G65)</f>
        <v>29</v>
      </c>
      <c r="I66" s="73"/>
      <c r="O66" s="74"/>
      <c r="Q66" s="73"/>
      <c r="X66" s="74"/>
      <c r="Z66" s="73"/>
      <c r="AG66" s="74"/>
    </row>
    <row r="67" spans="1:33" ht="15.75" thickBot="1" x14ac:dyDescent="0.3">
      <c r="A67" s="17"/>
      <c r="B67" s="49"/>
      <c r="C67" s="50"/>
      <c r="D67" s="50"/>
      <c r="E67" s="50"/>
      <c r="F67" s="50"/>
      <c r="G67" s="18"/>
      <c r="I67" s="73"/>
      <c r="O67" s="74"/>
      <c r="Q67" s="73"/>
      <c r="X67" s="74"/>
      <c r="Z67" s="73"/>
      <c r="AG67" s="74"/>
    </row>
    <row r="68" spans="1:33" ht="15.75" thickBot="1" x14ac:dyDescent="0.3">
      <c r="A68" s="305" t="s">
        <v>521</v>
      </c>
      <c r="B68" s="306"/>
      <c r="C68" s="306"/>
      <c r="D68" s="306"/>
      <c r="E68" s="306"/>
      <c r="F68" s="306"/>
      <c r="G68" s="307"/>
      <c r="I68" s="305" t="s">
        <v>521</v>
      </c>
      <c r="J68" s="306"/>
      <c r="K68" s="306"/>
      <c r="L68" s="306"/>
      <c r="M68" s="306"/>
      <c r="N68" s="306"/>
      <c r="O68" s="307"/>
      <c r="Q68" s="305" t="s">
        <v>521</v>
      </c>
      <c r="R68" s="306"/>
      <c r="S68" s="306"/>
      <c r="T68" s="306"/>
      <c r="U68" s="306"/>
      <c r="V68" s="306"/>
      <c r="W68" s="306"/>
      <c r="X68" s="307"/>
      <c r="Z68" s="305" t="s">
        <v>521</v>
      </c>
      <c r="AA68" s="306"/>
      <c r="AB68" s="306"/>
      <c r="AC68" s="306"/>
      <c r="AD68" s="306"/>
      <c r="AE68" s="306"/>
      <c r="AF68" s="306"/>
      <c r="AG68" s="307"/>
    </row>
    <row r="69" spans="1:33" x14ac:dyDescent="0.25">
      <c r="A69" s="32" t="s">
        <v>523</v>
      </c>
      <c r="B69" s="33" t="s">
        <v>524</v>
      </c>
      <c r="C69" s="34" t="s">
        <v>1</v>
      </c>
      <c r="D69" s="34" t="s">
        <v>2</v>
      </c>
      <c r="E69" s="34" t="s">
        <v>3</v>
      </c>
      <c r="F69" s="34" t="s">
        <v>4</v>
      </c>
      <c r="G69" s="35" t="s">
        <v>525</v>
      </c>
      <c r="I69" s="24" t="s">
        <v>523</v>
      </c>
      <c r="J69" s="25" t="s">
        <v>524</v>
      </c>
      <c r="K69" s="26" t="s">
        <v>1</v>
      </c>
      <c r="L69" s="26" t="s">
        <v>2</v>
      </c>
      <c r="M69" s="26" t="s">
        <v>3</v>
      </c>
      <c r="N69" s="26" t="s">
        <v>4</v>
      </c>
      <c r="O69" s="27" t="s">
        <v>525</v>
      </c>
      <c r="Q69" s="170"/>
      <c r="R69" s="171" t="s">
        <v>523</v>
      </c>
      <c r="S69" s="172" t="s">
        <v>524</v>
      </c>
      <c r="T69" s="171" t="s">
        <v>1</v>
      </c>
      <c r="U69" s="171" t="s">
        <v>2</v>
      </c>
      <c r="V69" s="171" t="s">
        <v>3</v>
      </c>
      <c r="W69" s="171" t="s">
        <v>4</v>
      </c>
      <c r="X69" s="173" t="s">
        <v>525</v>
      </c>
      <c r="Z69" s="170"/>
      <c r="AA69" s="171" t="s">
        <v>523</v>
      </c>
      <c r="AB69" s="172" t="s">
        <v>524</v>
      </c>
      <c r="AC69" s="171" t="s">
        <v>1</v>
      </c>
      <c r="AD69" s="171" t="s">
        <v>2</v>
      </c>
      <c r="AE69" s="171" t="s">
        <v>3</v>
      </c>
      <c r="AF69" s="171" t="s">
        <v>4</v>
      </c>
      <c r="AG69" s="173" t="s">
        <v>525</v>
      </c>
    </row>
    <row r="70" spans="1:33" x14ac:dyDescent="0.25">
      <c r="A70" s="19" t="s">
        <v>44</v>
      </c>
      <c r="B70" s="20" t="s">
        <v>593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260" t="s">
        <v>461</v>
      </c>
      <c r="J70" s="257" t="s">
        <v>462</v>
      </c>
      <c r="K70" s="7">
        <v>2</v>
      </c>
      <c r="L70" s="7">
        <v>0</v>
      </c>
      <c r="M70" s="7">
        <v>0</v>
      </c>
      <c r="N70" s="7">
        <v>2</v>
      </c>
      <c r="O70" s="8">
        <v>3</v>
      </c>
      <c r="Q70" s="129" t="s">
        <v>531</v>
      </c>
      <c r="R70" s="19" t="s">
        <v>44</v>
      </c>
      <c r="S70" s="20" t="s">
        <v>593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29" t="s">
        <v>531</v>
      </c>
      <c r="AA70" s="19" t="s">
        <v>44</v>
      </c>
      <c r="AB70" s="20" t="s">
        <v>593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25">
      <c r="A71" s="282" t="s">
        <v>45</v>
      </c>
      <c r="B71" s="281" t="s">
        <v>594</v>
      </c>
      <c r="C71" s="36">
        <v>3</v>
      </c>
      <c r="D71" s="36">
        <v>0</v>
      </c>
      <c r="E71" s="36">
        <v>0</v>
      </c>
      <c r="F71" s="36">
        <v>3</v>
      </c>
      <c r="G71" s="75">
        <v>7</v>
      </c>
      <c r="I71" s="5" t="s">
        <v>463</v>
      </c>
      <c r="J71" s="251" t="s">
        <v>125</v>
      </c>
      <c r="K71" s="7">
        <v>0</v>
      </c>
      <c r="L71" s="7">
        <v>0</v>
      </c>
      <c r="M71" s="7">
        <v>6</v>
      </c>
      <c r="N71" s="7">
        <v>3</v>
      </c>
      <c r="O71" s="252">
        <v>5</v>
      </c>
      <c r="Q71" s="129" t="s">
        <v>531</v>
      </c>
      <c r="R71" s="19" t="s">
        <v>45</v>
      </c>
      <c r="S71" s="281" t="s">
        <v>594</v>
      </c>
      <c r="T71" s="21">
        <v>3</v>
      </c>
      <c r="U71" s="21">
        <v>0</v>
      </c>
      <c r="V71" s="21">
        <v>0</v>
      </c>
      <c r="W71" s="21">
        <v>3</v>
      </c>
      <c r="X71" s="76">
        <v>7</v>
      </c>
      <c r="Z71" s="129" t="s">
        <v>531</v>
      </c>
      <c r="AA71" s="19" t="s">
        <v>45</v>
      </c>
      <c r="AB71" s="281" t="s">
        <v>594</v>
      </c>
      <c r="AC71" s="21">
        <v>3</v>
      </c>
      <c r="AD71" s="21">
        <v>0</v>
      </c>
      <c r="AE71" s="21">
        <v>0</v>
      </c>
      <c r="AF71" s="21">
        <v>3</v>
      </c>
      <c r="AG71" s="76">
        <v>7</v>
      </c>
    </row>
    <row r="72" spans="1:33" x14ac:dyDescent="0.25">
      <c r="A72" s="19" t="s">
        <v>46</v>
      </c>
      <c r="B72" s="20" t="s">
        <v>595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261" t="s">
        <v>433</v>
      </c>
      <c r="J72" s="258" t="s">
        <v>205</v>
      </c>
      <c r="K72" s="259">
        <v>3</v>
      </c>
      <c r="L72" s="259">
        <v>0</v>
      </c>
      <c r="M72" s="259">
        <v>0</v>
      </c>
      <c r="N72" s="259">
        <v>3</v>
      </c>
      <c r="O72" s="262">
        <v>5</v>
      </c>
      <c r="Q72" s="129" t="s">
        <v>531</v>
      </c>
      <c r="R72" s="19" t="s">
        <v>46</v>
      </c>
      <c r="S72" s="20" t="s">
        <v>595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29" t="s">
        <v>531</v>
      </c>
      <c r="AA72" s="19" t="s">
        <v>46</v>
      </c>
      <c r="AB72" s="20" t="s">
        <v>595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x14ac:dyDescent="0.25">
      <c r="A73" s="19" t="s">
        <v>27</v>
      </c>
      <c r="B73" s="20" t="s">
        <v>596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5" t="s">
        <v>39</v>
      </c>
      <c r="J73" s="251" t="s">
        <v>464</v>
      </c>
      <c r="K73" s="7">
        <v>3</v>
      </c>
      <c r="L73" s="7">
        <v>0</v>
      </c>
      <c r="M73" s="7">
        <v>0</v>
      </c>
      <c r="N73" s="7">
        <v>3</v>
      </c>
      <c r="O73" s="252">
        <v>5</v>
      </c>
      <c r="Q73" s="129" t="s">
        <v>531</v>
      </c>
      <c r="R73" s="19" t="s">
        <v>27</v>
      </c>
      <c r="S73" s="20" t="s">
        <v>596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29" t="s">
        <v>531</v>
      </c>
      <c r="AA73" s="19" t="s">
        <v>27</v>
      </c>
      <c r="AB73" s="20" t="s">
        <v>596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.75" thickBot="1" x14ac:dyDescent="0.3">
      <c r="A74" s="57" t="s">
        <v>47</v>
      </c>
      <c r="B74" s="58" t="s">
        <v>597</v>
      </c>
      <c r="C74" s="59">
        <v>3</v>
      </c>
      <c r="D74" s="59">
        <v>0</v>
      </c>
      <c r="E74" s="59">
        <v>0</v>
      </c>
      <c r="F74" s="59">
        <v>3</v>
      </c>
      <c r="G74" s="60">
        <v>5</v>
      </c>
      <c r="I74" s="5" t="s">
        <v>39</v>
      </c>
      <c r="J74" s="251" t="s">
        <v>206</v>
      </c>
      <c r="K74" s="7">
        <v>3</v>
      </c>
      <c r="L74" s="7">
        <v>0</v>
      </c>
      <c r="M74" s="7">
        <v>0</v>
      </c>
      <c r="N74" s="7">
        <v>3</v>
      </c>
      <c r="O74" s="208">
        <v>5</v>
      </c>
      <c r="Q74" s="129" t="s">
        <v>531</v>
      </c>
      <c r="R74" s="19" t="s">
        <v>47</v>
      </c>
      <c r="S74" s="58" t="s">
        <v>597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29" t="s">
        <v>531</v>
      </c>
      <c r="AA74" s="19" t="s">
        <v>47</v>
      </c>
      <c r="AB74" s="58" t="s">
        <v>597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.75" thickBot="1" x14ac:dyDescent="0.3">
      <c r="A75" s="310" t="s">
        <v>232</v>
      </c>
      <c r="B75" s="311"/>
      <c r="C75" s="65">
        <f>SUM(C70:C74)</f>
        <v>8</v>
      </c>
      <c r="D75" s="65">
        <f>SUM(D70:D74)</f>
        <v>10</v>
      </c>
      <c r="E75" s="65">
        <f>SUM(E70:E74)</f>
        <v>2</v>
      </c>
      <c r="F75" s="65">
        <f>SUM(F70:F74)</f>
        <v>14</v>
      </c>
      <c r="G75" s="66">
        <f>SUM(G70:G74)</f>
        <v>34</v>
      </c>
      <c r="I75" s="5" t="s">
        <v>39</v>
      </c>
      <c r="J75" s="251" t="s">
        <v>210</v>
      </c>
      <c r="K75" s="7">
        <v>3</v>
      </c>
      <c r="L75" s="7">
        <v>0</v>
      </c>
      <c r="M75" s="7">
        <v>0</v>
      </c>
      <c r="N75" s="7">
        <v>3</v>
      </c>
      <c r="O75" s="208">
        <v>5</v>
      </c>
      <c r="Q75" s="174"/>
      <c r="R75" s="175"/>
      <c r="S75" s="176" t="s">
        <v>530</v>
      </c>
      <c r="T75" s="175">
        <f>SUM(T70:T74)</f>
        <v>8</v>
      </c>
      <c r="U75" s="175">
        <f>SUM(U70:U74)</f>
        <v>10</v>
      </c>
      <c r="V75" s="175">
        <f>SUM(V70:V74)</f>
        <v>2</v>
      </c>
      <c r="W75" s="175">
        <f>SUM(W70:W74)</f>
        <v>14</v>
      </c>
      <c r="X75" s="177">
        <f>SUM(X70:X74)</f>
        <v>34</v>
      </c>
      <c r="Z75" s="174"/>
      <c r="AA75" s="175"/>
      <c r="AB75" s="176" t="s">
        <v>530</v>
      </c>
      <c r="AC75" s="175">
        <f>SUM(AC70:AC74)</f>
        <v>8</v>
      </c>
      <c r="AD75" s="175">
        <f>SUM(AD70:AD74)</f>
        <v>10</v>
      </c>
      <c r="AE75" s="175">
        <f>SUM(AE70:AE74)</f>
        <v>2</v>
      </c>
      <c r="AF75" s="175">
        <f>SUM(AF70:AF74)</f>
        <v>14</v>
      </c>
      <c r="AG75" s="177">
        <f>SUM(AG70:AG74)</f>
        <v>34</v>
      </c>
    </row>
    <row r="76" spans="1:33" ht="15.75" thickBot="1" x14ac:dyDescent="0.3">
      <c r="A76" s="17"/>
      <c r="B76" s="49"/>
      <c r="C76" s="50"/>
      <c r="D76" s="50"/>
      <c r="E76" s="50"/>
      <c r="F76" s="50"/>
      <c r="G76" s="18"/>
      <c r="I76" s="263" t="s">
        <v>207</v>
      </c>
      <c r="J76" s="257" t="s">
        <v>130</v>
      </c>
      <c r="K76" s="7">
        <v>2</v>
      </c>
      <c r="L76" s="7">
        <v>0</v>
      </c>
      <c r="M76" s="7">
        <v>0</v>
      </c>
      <c r="N76" s="7">
        <v>2</v>
      </c>
      <c r="O76" s="8">
        <v>2</v>
      </c>
      <c r="Q76" s="73"/>
      <c r="X76" s="74"/>
      <c r="Z76" s="73"/>
      <c r="AG76" s="74"/>
    </row>
    <row r="77" spans="1:33" ht="15.75" thickBot="1" x14ac:dyDescent="0.3">
      <c r="A77" s="17"/>
      <c r="B77" s="49"/>
      <c r="C77" s="50"/>
      <c r="D77" s="50"/>
      <c r="E77" s="50"/>
      <c r="F77" s="50"/>
      <c r="G77" s="18"/>
      <c r="I77" s="310" t="s">
        <v>232</v>
      </c>
      <c r="J77" s="311"/>
      <c r="K77" s="92">
        <f>SUM(K70:K76)</f>
        <v>16</v>
      </c>
      <c r="L77" s="92">
        <f>SUM(L70:L76)</f>
        <v>0</v>
      </c>
      <c r="M77" s="92">
        <f>SUM(M70:M76)</f>
        <v>6</v>
      </c>
      <c r="N77" s="92">
        <f>SUM(N70:N76)</f>
        <v>19</v>
      </c>
      <c r="O77" s="93">
        <f>SUM(O70:O76)</f>
        <v>30</v>
      </c>
      <c r="Q77" s="73"/>
      <c r="X77" s="74"/>
      <c r="Z77" s="73"/>
      <c r="AG77" s="74"/>
    </row>
    <row r="78" spans="1:33" ht="15.75" thickBot="1" x14ac:dyDescent="0.3">
      <c r="A78" s="305" t="s">
        <v>522</v>
      </c>
      <c r="B78" s="306"/>
      <c r="C78" s="306"/>
      <c r="D78" s="306"/>
      <c r="E78" s="306"/>
      <c r="F78" s="306"/>
      <c r="G78" s="307"/>
      <c r="I78" s="305" t="s">
        <v>522</v>
      </c>
      <c r="J78" s="306"/>
      <c r="K78" s="306"/>
      <c r="L78" s="306"/>
      <c r="M78" s="306"/>
      <c r="N78" s="306"/>
      <c r="O78" s="307"/>
      <c r="Q78" s="305" t="s">
        <v>522</v>
      </c>
      <c r="R78" s="306"/>
      <c r="S78" s="306"/>
      <c r="T78" s="306"/>
      <c r="U78" s="306"/>
      <c r="V78" s="306"/>
      <c r="W78" s="306"/>
      <c r="X78" s="307"/>
      <c r="Z78" s="305" t="s">
        <v>522</v>
      </c>
      <c r="AA78" s="306"/>
      <c r="AB78" s="306"/>
      <c r="AC78" s="306"/>
      <c r="AD78" s="306"/>
      <c r="AE78" s="306"/>
      <c r="AF78" s="306"/>
      <c r="AG78" s="307"/>
    </row>
    <row r="79" spans="1:33" x14ac:dyDescent="0.25">
      <c r="A79" s="32" t="s">
        <v>523</v>
      </c>
      <c r="B79" s="33" t="s">
        <v>524</v>
      </c>
      <c r="C79" s="34" t="s">
        <v>1</v>
      </c>
      <c r="D79" s="34" t="s">
        <v>2</v>
      </c>
      <c r="E79" s="34" t="s">
        <v>3</v>
      </c>
      <c r="F79" s="34" t="s">
        <v>4</v>
      </c>
      <c r="G79" s="35" t="s">
        <v>525</v>
      </c>
      <c r="I79" s="24" t="s">
        <v>523</v>
      </c>
      <c r="J79" s="25" t="s">
        <v>524</v>
      </c>
      <c r="K79" s="26" t="s">
        <v>1</v>
      </c>
      <c r="L79" s="26" t="s">
        <v>2</v>
      </c>
      <c r="M79" s="26" t="s">
        <v>3</v>
      </c>
      <c r="N79" s="26" t="s">
        <v>4</v>
      </c>
      <c r="O79" s="27" t="s">
        <v>525</v>
      </c>
      <c r="Q79" s="178"/>
      <c r="R79" s="179" t="s">
        <v>523</v>
      </c>
      <c r="S79" s="25" t="s">
        <v>524</v>
      </c>
      <c r="T79" s="26" t="s">
        <v>1</v>
      </c>
      <c r="U79" s="26" t="s">
        <v>2</v>
      </c>
      <c r="V79" s="26" t="s">
        <v>3</v>
      </c>
      <c r="W79" s="26" t="s">
        <v>4</v>
      </c>
      <c r="X79" s="27" t="s">
        <v>525</v>
      </c>
      <c r="Z79" s="178"/>
      <c r="AA79" s="179" t="s">
        <v>523</v>
      </c>
      <c r="AB79" s="25" t="s">
        <v>524</v>
      </c>
      <c r="AC79" s="26" t="s">
        <v>1</v>
      </c>
      <c r="AD79" s="26" t="s">
        <v>2</v>
      </c>
      <c r="AE79" s="26" t="s">
        <v>3</v>
      </c>
      <c r="AF79" s="26" t="s">
        <v>4</v>
      </c>
      <c r="AG79" s="27" t="s">
        <v>525</v>
      </c>
    </row>
    <row r="80" spans="1:33" x14ac:dyDescent="0.25">
      <c r="A80" s="19" t="s">
        <v>48</v>
      </c>
      <c r="B80" s="20" t="s">
        <v>598</v>
      </c>
      <c r="C80" s="21">
        <v>0</v>
      </c>
      <c r="D80" s="21">
        <v>4</v>
      </c>
      <c r="E80" s="21">
        <v>0</v>
      </c>
      <c r="F80" s="37">
        <v>2</v>
      </c>
      <c r="G80" s="22">
        <v>8</v>
      </c>
      <c r="I80" s="80" t="s">
        <v>465</v>
      </c>
      <c r="J80" s="84" t="s">
        <v>184</v>
      </c>
      <c r="K80" s="82">
        <v>2</v>
      </c>
      <c r="L80" s="82">
        <v>0</v>
      </c>
      <c r="M80" s="82">
        <v>0</v>
      </c>
      <c r="N80" s="82">
        <v>2</v>
      </c>
      <c r="O80" s="101">
        <v>3</v>
      </c>
      <c r="Q80" s="180" t="s">
        <v>531</v>
      </c>
      <c r="R80" s="19" t="s">
        <v>48</v>
      </c>
      <c r="S80" s="20" t="s">
        <v>598</v>
      </c>
      <c r="T80" s="21">
        <v>0</v>
      </c>
      <c r="U80" s="21">
        <v>4</v>
      </c>
      <c r="V80" s="21">
        <v>0</v>
      </c>
      <c r="W80" s="37">
        <v>2</v>
      </c>
      <c r="X80" s="22">
        <v>8</v>
      </c>
      <c r="Z80" s="180" t="s">
        <v>531</v>
      </c>
      <c r="AA80" s="19" t="s">
        <v>48</v>
      </c>
      <c r="AB80" s="20" t="s">
        <v>598</v>
      </c>
      <c r="AC80" s="21">
        <v>0</v>
      </c>
      <c r="AD80" s="21">
        <v>4</v>
      </c>
      <c r="AE80" s="21">
        <v>0</v>
      </c>
      <c r="AF80" s="37">
        <v>2</v>
      </c>
      <c r="AG80" s="22">
        <v>8</v>
      </c>
    </row>
    <row r="81" spans="1:33" x14ac:dyDescent="0.25">
      <c r="A81" s="19" t="s">
        <v>27</v>
      </c>
      <c r="B81" s="20" t="s">
        <v>599</v>
      </c>
      <c r="C81" s="21">
        <v>2</v>
      </c>
      <c r="D81" s="21">
        <v>0</v>
      </c>
      <c r="E81" s="21">
        <v>2</v>
      </c>
      <c r="F81" s="37">
        <v>3</v>
      </c>
      <c r="G81" s="22">
        <v>5</v>
      </c>
      <c r="I81" s="80" t="s">
        <v>466</v>
      </c>
      <c r="J81" s="84" t="s">
        <v>208</v>
      </c>
      <c r="K81" s="82">
        <v>0</v>
      </c>
      <c r="L81" s="82">
        <v>0</v>
      </c>
      <c r="M81" s="82">
        <v>8</v>
      </c>
      <c r="N81" s="82">
        <v>4</v>
      </c>
      <c r="O81" s="101">
        <v>10</v>
      </c>
      <c r="Q81" s="129" t="s">
        <v>531</v>
      </c>
      <c r="R81" s="19" t="s">
        <v>27</v>
      </c>
      <c r="S81" s="20" t="s">
        <v>599</v>
      </c>
      <c r="T81" s="21">
        <v>2</v>
      </c>
      <c r="U81" s="21">
        <v>0</v>
      </c>
      <c r="V81" s="21">
        <v>2</v>
      </c>
      <c r="W81" s="37">
        <v>3</v>
      </c>
      <c r="X81" s="22">
        <v>5</v>
      </c>
      <c r="Z81" s="129" t="s">
        <v>531</v>
      </c>
      <c r="AA81" s="19" t="s">
        <v>27</v>
      </c>
      <c r="AB81" s="20" t="s">
        <v>599</v>
      </c>
      <c r="AC81" s="21">
        <v>2</v>
      </c>
      <c r="AD81" s="21">
        <v>0</v>
      </c>
      <c r="AE81" s="21">
        <v>2</v>
      </c>
      <c r="AF81" s="37">
        <v>3</v>
      </c>
      <c r="AG81" s="22">
        <v>5</v>
      </c>
    </row>
    <row r="82" spans="1:33" x14ac:dyDescent="0.25">
      <c r="A82" s="19" t="s">
        <v>49</v>
      </c>
      <c r="B82" s="20" t="s">
        <v>600</v>
      </c>
      <c r="C82" s="21">
        <v>0</v>
      </c>
      <c r="D82" s="21">
        <v>6</v>
      </c>
      <c r="E82" s="21">
        <v>0</v>
      </c>
      <c r="F82" s="37">
        <v>3</v>
      </c>
      <c r="G82" s="22">
        <v>9</v>
      </c>
      <c r="I82" s="109" t="s">
        <v>433</v>
      </c>
      <c r="J82" s="110" t="s">
        <v>186</v>
      </c>
      <c r="K82" s="111">
        <v>3</v>
      </c>
      <c r="L82" s="111">
        <v>0</v>
      </c>
      <c r="M82" s="111">
        <v>0</v>
      </c>
      <c r="N82" s="111">
        <v>3</v>
      </c>
      <c r="O82" s="112">
        <v>5</v>
      </c>
      <c r="Q82" s="129" t="s">
        <v>531</v>
      </c>
      <c r="R82" s="19" t="s">
        <v>49</v>
      </c>
      <c r="S82" s="20" t="s">
        <v>600</v>
      </c>
      <c r="T82" s="21">
        <v>0</v>
      </c>
      <c r="U82" s="21">
        <v>6</v>
      </c>
      <c r="V82" s="21">
        <v>0</v>
      </c>
      <c r="W82" s="37">
        <v>3</v>
      </c>
      <c r="X82" s="22">
        <v>9</v>
      </c>
      <c r="Z82" s="129" t="s">
        <v>531</v>
      </c>
      <c r="AA82" s="19" t="s">
        <v>49</v>
      </c>
      <c r="AB82" s="20" t="s">
        <v>600</v>
      </c>
      <c r="AC82" s="21">
        <v>0</v>
      </c>
      <c r="AD82" s="21">
        <v>6</v>
      </c>
      <c r="AE82" s="21">
        <v>0</v>
      </c>
      <c r="AF82" s="37">
        <v>3</v>
      </c>
      <c r="AG82" s="22">
        <v>9</v>
      </c>
    </row>
    <row r="83" spans="1:33" x14ac:dyDescent="0.25">
      <c r="A83" s="19" t="s">
        <v>39</v>
      </c>
      <c r="B83" s="20" t="s">
        <v>601</v>
      </c>
      <c r="C83" s="21">
        <v>3</v>
      </c>
      <c r="D83" s="21">
        <v>0</v>
      </c>
      <c r="E83" s="21">
        <v>0</v>
      </c>
      <c r="F83" s="37">
        <v>3</v>
      </c>
      <c r="G83" s="22">
        <v>5</v>
      </c>
      <c r="I83" s="122" t="s">
        <v>433</v>
      </c>
      <c r="J83" s="103" t="s">
        <v>467</v>
      </c>
      <c r="K83" s="123">
        <v>3</v>
      </c>
      <c r="L83" s="123">
        <v>0</v>
      </c>
      <c r="M83" s="123">
        <v>0</v>
      </c>
      <c r="N83" s="123">
        <v>3</v>
      </c>
      <c r="O83" s="126">
        <v>5</v>
      </c>
      <c r="Q83" s="129" t="s">
        <v>531</v>
      </c>
      <c r="R83" s="19" t="s">
        <v>27</v>
      </c>
      <c r="S83" s="20" t="s">
        <v>601</v>
      </c>
      <c r="T83" s="21">
        <v>3</v>
      </c>
      <c r="U83" s="21">
        <v>0</v>
      </c>
      <c r="V83" s="21">
        <v>0</v>
      </c>
      <c r="W83" s="37">
        <v>3</v>
      </c>
      <c r="X83" s="22">
        <v>5</v>
      </c>
      <c r="Z83" s="129" t="s">
        <v>531</v>
      </c>
      <c r="AA83" s="19" t="s">
        <v>39</v>
      </c>
      <c r="AB83" s="20" t="s">
        <v>601</v>
      </c>
      <c r="AC83" s="21">
        <v>3</v>
      </c>
      <c r="AD83" s="21">
        <v>0</v>
      </c>
      <c r="AE83" s="21">
        <v>0</v>
      </c>
      <c r="AF83" s="37">
        <v>3</v>
      </c>
      <c r="AG83" s="22">
        <v>5</v>
      </c>
    </row>
    <row r="84" spans="1:33" ht="15.75" thickBot="1" x14ac:dyDescent="0.3">
      <c r="A84" s="19" t="s">
        <v>50</v>
      </c>
      <c r="B84" s="20" t="s">
        <v>602</v>
      </c>
      <c r="C84" s="21">
        <v>0</v>
      </c>
      <c r="D84" s="21">
        <v>4</v>
      </c>
      <c r="E84" s="21">
        <v>0</v>
      </c>
      <c r="F84" s="21">
        <v>2</v>
      </c>
      <c r="G84" s="76">
        <v>4</v>
      </c>
      <c r="I84" s="122" t="s">
        <v>39</v>
      </c>
      <c r="J84" s="103" t="s">
        <v>209</v>
      </c>
      <c r="K84" s="123">
        <v>3</v>
      </c>
      <c r="L84" s="123">
        <v>0</v>
      </c>
      <c r="M84" s="123">
        <v>0</v>
      </c>
      <c r="N84" s="123">
        <v>3</v>
      </c>
      <c r="O84" s="126">
        <v>5</v>
      </c>
      <c r="Q84" s="129" t="s">
        <v>531</v>
      </c>
      <c r="R84" s="19" t="s">
        <v>50</v>
      </c>
      <c r="S84" s="20" t="s">
        <v>602</v>
      </c>
      <c r="T84" s="21">
        <v>0</v>
      </c>
      <c r="U84" s="21">
        <v>4</v>
      </c>
      <c r="V84" s="21">
        <v>0</v>
      </c>
      <c r="W84" s="37">
        <v>2</v>
      </c>
      <c r="X84" s="22">
        <v>4</v>
      </c>
      <c r="Z84" s="129" t="s">
        <v>531</v>
      </c>
      <c r="AA84" s="19" t="s">
        <v>50</v>
      </c>
      <c r="AB84" s="20" t="s">
        <v>602</v>
      </c>
      <c r="AC84" s="21">
        <v>0</v>
      </c>
      <c r="AD84" s="21">
        <v>4</v>
      </c>
      <c r="AE84" s="21">
        <v>0</v>
      </c>
      <c r="AF84" s="37">
        <v>2</v>
      </c>
      <c r="AG84" s="22">
        <v>4</v>
      </c>
    </row>
    <row r="85" spans="1:33" ht="15.75" thickBot="1" x14ac:dyDescent="0.3">
      <c r="A85" s="310" t="s">
        <v>232</v>
      </c>
      <c r="B85" s="311"/>
      <c r="C85" s="40">
        <f>SUM(C80:C84)</f>
        <v>5</v>
      </c>
      <c r="D85" s="40">
        <f>SUM(D80:D84)</f>
        <v>14</v>
      </c>
      <c r="E85" s="40">
        <f>SUM(E80:E84)</f>
        <v>2</v>
      </c>
      <c r="F85" s="41">
        <f>SUM(F80:F84)</f>
        <v>13</v>
      </c>
      <c r="G85" s="42">
        <f>SUM(G80:G84)</f>
        <v>31</v>
      </c>
      <c r="I85" s="88" t="s">
        <v>211</v>
      </c>
      <c r="J85" s="89" t="s">
        <v>468</v>
      </c>
      <c r="K85" s="90">
        <v>2</v>
      </c>
      <c r="L85" s="90">
        <v>0</v>
      </c>
      <c r="M85" s="90">
        <v>0</v>
      </c>
      <c r="N85" s="90">
        <v>2</v>
      </c>
      <c r="O85" s="125">
        <v>2</v>
      </c>
      <c r="Q85" s="174"/>
      <c r="R85" s="175"/>
      <c r="S85" s="176" t="s">
        <v>530</v>
      </c>
      <c r="T85" s="175">
        <f>SUM(T80:T84)</f>
        <v>5</v>
      </c>
      <c r="U85" s="175">
        <f>SUM(U80:U84)</f>
        <v>14</v>
      </c>
      <c r="V85" s="175">
        <f>SUM(V80:V84)</f>
        <v>2</v>
      </c>
      <c r="W85" s="175">
        <f>SUM(W80:W84)</f>
        <v>13</v>
      </c>
      <c r="X85" s="177">
        <f>SUM(X80:X84)</f>
        <v>31</v>
      </c>
      <c r="Z85" s="174"/>
      <c r="AA85" s="175"/>
      <c r="AB85" s="176" t="s">
        <v>530</v>
      </c>
      <c r="AC85" s="175">
        <f>SUM(AC80:AC84)</f>
        <v>5</v>
      </c>
      <c r="AD85" s="175">
        <f>SUM(AD80:AD84)</f>
        <v>14</v>
      </c>
      <c r="AE85" s="175">
        <f>SUM(AE80:AE84)</f>
        <v>2</v>
      </c>
      <c r="AF85" s="175">
        <f>SUM(AF80:AF84)</f>
        <v>13</v>
      </c>
      <c r="AG85" s="177">
        <f>SUM(AG80:AG84)</f>
        <v>31</v>
      </c>
    </row>
    <row r="86" spans="1:33" ht="15.75" thickBot="1" x14ac:dyDescent="0.3">
      <c r="A86" s="43"/>
      <c r="B86" s="52"/>
      <c r="C86" s="52"/>
      <c r="D86" s="52"/>
      <c r="E86" s="52"/>
      <c r="F86" s="52"/>
      <c r="G86" s="44"/>
      <c r="I86" s="310" t="s">
        <v>232</v>
      </c>
      <c r="J86" s="311"/>
      <c r="K86" s="92">
        <f>SUM(K79:K85)</f>
        <v>13</v>
      </c>
      <c r="L86" s="92">
        <f>SUM(L79:L85)</f>
        <v>0</v>
      </c>
      <c r="M86" s="92">
        <f>SUM(M79:M85)</f>
        <v>8</v>
      </c>
      <c r="N86" s="92">
        <f>SUM(N79:N85)</f>
        <v>17</v>
      </c>
      <c r="O86" s="93">
        <f>SUM(O79:O85)</f>
        <v>30</v>
      </c>
      <c r="Q86" s="181"/>
      <c r="R86" s="182"/>
      <c r="S86" s="185" t="s">
        <v>533</v>
      </c>
      <c r="T86" s="331">
        <f>W85 +W75 +W65 +W55 +W44 +W33 +W20 +W8</f>
        <v>116</v>
      </c>
      <c r="U86" s="331"/>
      <c r="V86" s="331"/>
      <c r="W86" s="332"/>
      <c r="X86" s="183"/>
      <c r="Z86" s="181"/>
      <c r="AA86" s="182"/>
      <c r="AB86" s="185" t="s">
        <v>533</v>
      </c>
      <c r="AC86" s="331">
        <f>AF85 +AF75 +AF65 +AF55 +AF44 +AF33 +AF20 +AF8</f>
        <v>116</v>
      </c>
      <c r="AD86" s="331"/>
      <c r="AE86" s="331"/>
      <c r="AF86" s="332"/>
      <c r="AG86" s="183"/>
    </row>
    <row r="87" spans="1:33" ht="15.75" thickBot="1" x14ac:dyDescent="0.3">
      <c r="A87" s="318" t="s">
        <v>55</v>
      </c>
      <c r="B87" s="45" t="s">
        <v>534</v>
      </c>
      <c r="C87" s="326">
        <f>SUM(F85,F75,F66,F56,F45,F34,F24,F12)</f>
        <v>144</v>
      </c>
      <c r="D87" s="327"/>
      <c r="E87" s="327"/>
      <c r="F87" s="327"/>
      <c r="G87" s="328"/>
      <c r="I87" s="318" t="s">
        <v>55</v>
      </c>
      <c r="J87" s="45" t="s">
        <v>534</v>
      </c>
      <c r="K87" s="344">
        <f>SUM(VALUE(N86),VALUE(N77),VALUE(N65),VALUE(N57),VALUE(N46),VALUE(N35),VALUE(N22),VALUE(N11))</f>
        <v>151</v>
      </c>
      <c r="L87" s="345"/>
      <c r="M87" s="345"/>
      <c r="N87" s="345"/>
      <c r="O87" s="346"/>
      <c r="Q87" s="184"/>
      <c r="R87" s="264"/>
      <c r="S87" s="186" t="s">
        <v>525</v>
      </c>
      <c r="T87" s="333">
        <f>X85+X75+X65+X55+X44+X33+X20+X8</f>
        <v>206</v>
      </c>
      <c r="U87" s="333"/>
      <c r="V87" s="333"/>
      <c r="W87" s="334"/>
      <c r="X87" s="44"/>
      <c r="Z87" s="184"/>
      <c r="AA87" s="264"/>
      <c r="AB87" s="186" t="s">
        <v>525</v>
      </c>
      <c r="AC87" s="333">
        <f>AG85+AG75+AG65+AG55+AG44+AG33+AG20+AG8</f>
        <v>206</v>
      </c>
      <c r="AD87" s="333"/>
      <c r="AE87" s="333"/>
      <c r="AF87" s="334"/>
      <c r="AG87" s="44"/>
    </row>
    <row r="88" spans="1:33" x14ac:dyDescent="0.25">
      <c r="A88" s="319"/>
      <c r="B88" s="46" t="s">
        <v>535</v>
      </c>
      <c r="C88" s="315">
        <f>SUM(C85,C75,C66,C56,C45,C34,C24,C12)</f>
        <v>107</v>
      </c>
      <c r="D88" s="316"/>
      <c r="E88" s="316"/>
      <c r="F88" s="316"/>
      <c r="G88" s="317"/>
      <c r="I88" s="319"/>
      <c r="J88" s="46" t="s">
        <v>535</v>
      </c>
      <c r="K88" s="315">
        <f>SUM(K86,K77,K65,K57,K46,K35,K22,K11)</f>
        <v>123</v>
      </c>
      <c r="L88" s="316"/>
      <c r="M88" s="316"/>
      <c r="N88" s="316"/>
      <c r="O88" s="317"/>
      <c r="Q88" s="184"/>
      <c r="R88" s="50"/>
      <c r="S88" s="49"/>
      <c r="T88" s="50"/>
      <c r="U88" s="50"/>
      <c r="V88" s="50"/>
      <c r="W88" s="50"/>
      <c r="X88" s="18"/>
      <c r="Z88" s="184"/>
      <c r="AA88" s="50"/>
      <c r="AB88" s="49"/>
      <c r="AC88" s="50"/>
      <c r="AD88" s="50"/>
      <c r="AE88" s="50"/>
      <c r="AF88" s="50"/>
      <c r="AG88" s="18"/>
    </row>
    <row r="89" spans="1:33" x14ac:dyDescent="0.25">
      <c r="A89" s="319"/>
      <c r="B89" s="46" t="s">
        <v>536</v>
      </c>
      <c r="C89" s="315">
        <f>SUM(D85,D75,D66,D56,D45,D34,D24,D12)</f>
        <v>34</v>
      </c>
      <c r="D89" s="316"/>
      <c r="E89" s="316"/>
      <c r="F89" s="316"/>
      <c r="G89" s="317"/>
      <c r="I89" s="319"/>
      <c r="J89" s="46" t="s">
        <v>536</v>
      </c>
      <c r="K89" s="315">
        <f>SUM(L86,L77,L65,L57,L46,L35,L22,L11)</f>
        <v>14</v>
      </c>
      <c r="L89" s="316"/>
      <c r="M89" s="316"/>
      <c r="N89" s="316"/>
      <c r="O89" s="317"/>
      <c r="Q89" s="184"/>
      <c r="R89" s="50"/>
      <c r="X89" s="18"/>
      <c r="Z89" s="184"/>
      <c r="AA89" s="50"/>
      <c r="AG89" s="18"/>
    </row>
    <row r="90" spans="1:33" x14ac:dyDescent="0.25">
      <c r="A90" s="319"/>
      <c r="B90" s="46" t="s">
        <v>537</v>
      </c>
      <c r="C90" s="315">
        <f>SUM(E85,E75,E66,E56,E45,E34,E24,E12)</f>
        <v>40</v>
      </c>
      <c r="D90" s="316"/>
      <c r="E90" s="316"/>
      <c r="F90" s="316"/>
      <c r="G90" s="317"/>
      <c r="I90" s="319"/>
      <c r="J90" s="46" t="s">
        <v>537</v>
      </c>
      <c r="K90" s="315">
        <f>SUM(M86,M77,M65,M57,M46,M35,M22,M11)</f>
        <v>42</v>
      </c>
      <c r="L90" s="316"/>
      <c r="M90" s="316"/>
      <c r="N90" s="316"/>
      <c r="O90" s="317"/>
      <c r="Q90" s="184"/>
      <c r="R90" s="50"/>
      <c r="X90" s="18"/>
      <c r="Z90" s="184"/>
      <c r="AA90" s="50"/>
      <c r="AG90" s="18"/>
    </row>
    <row r="91" spans="1:33" x14ac:dyDescent="0.25">
      <c r="A91" s="319"/>
      <c r="B91" s="46" t="s">
        <v>538</v>
      </c>
      <c r="C91" s="315">
        <f>SUM(G85,G75,G66,G56,G45,G34,G24,G12)</f>
        <v>244</v>
      </c>
      <c r="D91" s="316"/>
      <c r="E91" s="316"/>
      <c r="F91" s="316"/>
      <c r="G91" s="317"/>
      <c r="I91" s="319"/>
      <c r="J91" s="46" t="s">
        <v>538</v>
      </c>
      <c r="K91" s="315">
        <f>SUM(O86,O77,O65,O57,O46,O35,O22,O11)</f>
        <v>243</v>
      </c>
      <c r="L91" s="316"/>
      <c r="M91" s="316"/>
      <c r="N91" s="316"/>
      <c r="O91" s="317"/>
      <c r="Q91" s="184"/>
      <c r="R91" s="265"/>
      <c r="S91" s="266"/>
      <c r="T91" s="267"/>
      <c r="U91" s="267"/>
      <c r="V91" s="267"/>
      <c r="W91" s="267"/>
      <c r="X91" s="187"/>
      <c r="Z91" s="184"/>
      <c r="AA91" s="265"/>
      <c r="AB91" s="266"/>
      <c r="AC91" s="267"/>
      <c r="AD91" s="267"/>
      <c r="AE91" s="267"/>
      <c r="AF91" s="267"/>
      <c r="AG91" s="187"/>
    </row>
    <row r="92" spans="1:33" x14ac:dyDescent="0.25">
      <c r="A92" s="319"/>
      <c r="B92" s="47" t="s">
        <v>539</v>
      </c>
      <c r="C92" s="315">
        <f>SUM(G83,G81,G73,G65,G64,G63,G55,G54,G53,G42,G32,G31)</f>
        <v>60</v>
      </c>
      <c r="D92" s="316"/>
      <c r="E92" s="316"/>
      <c r="F92" s="316"/>
      <c r="G92" s="317"/>
      <c r="I92" s="319"/>
      <c r="J92" s="47" t="s">
        <v>539</v>
      </c>
      <c r="K92" s="315">
        <f>SUM(O30,O53,O54,O55,O56,O64,O84,O82:O83,O72:O75)</f>
        <v>65</v>
      </c>
      <c r="L92" s="316"/>
      <c r="M92" s="316"/>
      <c r="N92" s="316"/>
      <c r="O92" s="317"/>
      <c r="Q92" s="184"/>
      <c r="R92" s="265"/>
      <c r="S92" s="270"/>
      <c r="T92" s="270"/>
      <c r="U92" s="270"/>
      <c r="V92" s="270"/>
      <c r="W92" s="270"/>
      <c r="X92" s="187"/>
      <c r="Z92" s="184"/>
      <c r="AA92" s="265"/>
      <c r="AB92" s="270"/>
      <c r="AC92" s="270"/>
      <c r="AD92" s="270"/>
      <c r="AE92" s="270"/>
      <c r="AF92" s="270"/>
      <c r="AG92" s="187"/>
    </row>
    <row r="93" spans="1:33" ht="15.75" thickBot="1" x14ac:dyDescent="0.3">
      <c r="A93" s="320"/>
      <c r="B93" s="48" t="s">
        <v>540</v>
      </c>
      <c r="C93" s="312">
        <f>C92/C91*100</f>
        <v>24.590163934426229</v>
      </c>
      <c r="D93" s="313"/>
      <c r="E93" s="313"/>
      <c r="F93" s="313"/>
      <c r="G93" s="314"/>
      <c r="I93" s="320"/>
      <c r="J93" s="48" t="s">
        <v>540</v>
      </c>
      <c r="K93" s="312">
        <f>K92/K91*100</f>
        <v>26.748971193415638</v>
      </c>
      <c r="L93" s="313"/>
      <c r="M93" s="313"/>
      <c r="N93" s="313"/>
      <c r="O93" s="314"/>
      <c r="Q93" s="73"/>
      <c r="X93" s="74"/>
      <c r="Z93" s="73"/>
      <c r="AG93" s="74"/>
    </row>
    <row r="94" spans="1:33" ht="18" x14ac:dyDescent="0.25">
      <c r="A94" s="354" t="s">
        <v>541</v>
      </c>
      <c r="B94" s="355"/>
      <c r="C94" s="355"/>
      <c r="D94" s="355"/>
      <c r="E94" s="355"/>
      <c r="F94" s="355"/>
      <c r="G94" s="356"/>
      <c r="I94" s="283"/>
      <c r="J94" s="273" t="s">
        <v>541</v>
      </c>
      <c r="K94" s="285"/>
      <c r="L94" s="286"/>
      <c r="M94" s="286"/>
      <c r="N94" s="286"/>
      <c r="O94" s="287"/>
      <c r="Q94" s="73"/>
      <c r="X94" s="74"/>
      <c r="Z94" s="73"/>
      <c r="AG94" s="74"/>
    </row>
    <row r="95" spans="1:33" ht="18.75" thickBot="1" x14ac:dyDescent="0.3">
      <c r="A95" s="357"/>
      <c r="B95" s="358"/>
      <c r="C95" s="358"/>
      <c r="D95" s="358"/>
      <c r="E95" s="358"/>
      <c r="F95" s="358"/>
      <c r="G95" s="359"/>
      <c r="I95" s="284"/>
      <c r="J95" s="274" t="s">
        <v>542</v>
      </c>
      <c r="K95" s="288"/>
      <c r="L95" s="289"/>
      <c r="M95" s="289"/>
      <c r="N95" s="289"/>
      <c r="O95" s="290"/>
      <c r="Q95" s="77"/>
      <c r="R95" s="78"/>
      <c r="S95" s="78"/>
      <c r="T95" s="78"/>
      <c r="U95" s="78"/>
      <c r="V95" s="78"/>
      <c r="W95" s="78"/>
      <c r="X95" s="79"/>
      <c r="Z95" s="77"/>
      <c r="AA95" s="78"/>
      <c r="AB95" s="78"/>
      <c r="AC95" s="78"/>
      <c r="AD95" s="78"/>
      <c r="AE95" s="78"/>
      <c r="AF95" s="78"/>
      <c r="AG95" s="79"/>
    </row>
  </sheetData>
  <mergeCells count="76">
    <mergeCell ref="I86:J86"/>
    <mergeCell ref="I87:I93"/>
    <mergeCell ref="K87:O87"/>
    <mergeCell ref="K88:O88"/>
    <mergeCell ref="K89:O89"/>
    <mergeCell ref="K90:O90"/>
    <mergeCell ref="K91:O91"/>
    <mergeCell ref="K92:O92"/>
    <mergeCell ref="K93:O93"/>
    <mergeCell ref="A75:B75"/>
    <mergeCell ref="A78:G78"/>
    <mergeCell ref="A85:B85"/>
    <mergeCell ref="I48:O48"/>
    <mergeCell ref="I57:J57"/>
    <mergeCell ref="I65:J65"/>
    <mergeCell ref="I68:O68"/>
    <mergeCell ref="I78:O78"/>
    <mergeCell ref="I26:O26"/>
    <mergeCell ref="I37:O37"/>
    <mergeCell ref="I46:J46"/>
    <mergeCell ref="A58:G58"/>
    <mergeCell ref="A66:B66"/>
    <mergeCell ref="A24:B24"/>
    <mergeCell ref="I35:J35"/>
    <mergeCell ref="Q2:X2"/>
    <mergeCell ref="Z2:AG2"/>
    <mergeCell ref="Q3:X3"/>
    <mergeCell ref="Z3:AG3"/>
    <mergeCell ref="Q14:X14"/>
    <mergeCell ref="Z14:AG14"/>
    <mergeCell ref="Q26:X26"/>
    <mergeCell ref="Z26:AG26"/>
    <mergeCell ref="A26:G26"/>
    <mergeCell ref="A34:B34"/>
    <mergeCell ref="I2:O2"/>
    <mergeCell ref="I3:O3"/>
    <mergeCell ref="I11:J11"/>
    <mergeCell ref="I22:J22"/>
    <mergeCell ref="A1:AG1"/>
    <mergeCell ref="A2:G2"/>
    <mergeCell ref="A3:G3"/>
    <mergeCell ref="A12:B12"/>
    <mergeCell ref="A14:G14"/>
    <mergeCell ref="I14:O14"/>
    <mergeCell ref="Q37:X37"/>
    <mergeCell ref="Z37:AG37"/>
    <mergeCell ref="Q48:X48"/>
    <mergeCell ref="Z48:AG48"/>
    <mergeCell ref="A56:B56"/>
    <mergeCell ref="A37:G37"/>
    <mergeCell ref="A45:B45"/>
    <mergeCell ref="A48:G48"/>
    <mergeCell ref="A94:G95"/>
    <mergeCell ref="I58:O58"/>
    <mergeCell ref="I94:I95"/>
    <mergeCell ref="K94:O95"/>
    <mergeCell ref="Q68:X68"/>
    <mergeCell ref="Q78:X78"/>
    <mergeCell ref="A87:A93"/>
    <mergeCell ref="C87:G87"/>
    <mergeCell ref="C88:G88"/>
    <mergeCell ref="C89:G89"/>
    <mergeCell ref="C90:G90"/>
    <mergeCell ref="C91:G91"/>
    <mergeCell ref="C92:G92"/>
    <mergeCell ref="C93:G93"/>
    <mergeCell ref="I77:J77"/>
    <mergeCell ref="A68:G68"/>
    <mergeCell ref="Q58:X58"/>
    <mergeCell ref="Z58:AG58"/>
    <mergeCell ref="T86:W86"/>
    <mergeCell ref="T87:W87"/>
    <mergeCell ref="AC86:AF86"/>
    <mergeCell ref="AC87:AF87"/>
    <mergeCell ref="Z68:AG68"/>
    <mergeCell ref="Z78:AG7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CFBE-C49F-4343-8027-D73FA2A1F7E8}">
  <sheetPr>
    <tabColor theme="2"/>
  </sheetPr>
  <dimension ref="A1:AG95"/>
  <sheetViews>
    <sheetView topLeftCell="B1" zoomScale="65" workbookViewId="0">
      <selection activeCell="B71" sqref="B71"/>
    </sheetView>
  </sheetViews>
  <sheetFormatPr defaultRowHeight="15" x14ac:dyDescent="0.25"/>
  <cols>
    <col min="1" max="1" width="13.28515625" customWidth="1"/>
    <col min="2" max="2" width="43.85546875" customWidth="1"/>
    <col min="3" max="3" width="4.85546875" customWidth="1"/>
    <col min="4" max="4" width="3.42578125" bestFit="1" customWidth="1"/>
    <col min="5" max="5" width="2.85546875" bestFit="1" customWidth="1"/>
    <col min="6" max="6" width="4.5703125" bestFit="1" customWidth="1"/>
    <col min="7" max="7" width="4.5703125" customWidth="1"/>
    <col min="9" max="9" width="14" customWidth="1"/>
    <col min="10" max="10" width="40.5703125" bestFit="1" customWidth="1"/>
    <col min="11" max="11" width="5.140625" customWidth="1"/>
    <col min="12" max="12" width="4.140625" customWidth="1"/>
    <col min="13" max="13" width="2.85546875" bestFit="1" customWidth="1"/>
    <col min="14" max="14" width="4.5703125" bestFit="1" customWidth="1"/>
    <col min="15" max="15" width="7.42578125" customWidth="1"/>
    <col min="17" max="17" width="16.28515625" customWidth="1"/>
    <col min="18" max="18" width="12.85546875" customWidth="1"/>
    <col min="19" max="19" width="41.85546875" customWidth="1"/>
    <col min="20" max="20" width="6.28515625" customWidth="1"/>
    <col min="21" max="21" width="4.5703125" customWidth="1"/>
    <col min="22" max="22" width="5.7109375" customWidth="1"/>
    <col min="23" max="23" width="4.5703125" customWidth="1"/>
    <col min="24" max="24" width="7.42578125" customWidth="1"/>
    <col min="26" max="26" width="16.28515625" customWidth="1"/>
    <col min="27" max="27" width="13.140625" customWidth="1"/>
    <col min="28" max="28" width="41.85546875" customWidth="1"/>
    <col min="29" max="29" width="6.28515625" customWidth="1"/>
    <col min="30" max="30" width="4.5703125" customWidth="1"/>
    <col min="31" max="31" width="5.7109375" customWidth="1"/>
    <col min="32" max="32" width="4.5703125" customWidth="1"/>
    <col min="33" max="33" width="7.42578125" customWidth="1"/>
  </cols>
  <sheetData>
    <row r="1" spans="1:33" ht="24" thickBot="1" x14ac:dyDescent="0.3">
      <c r="A1" s="294" t="s">
        <v>513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62.25" customHeight="1" thickBot="1" x14ac:dyDescent="0.3">
      <c r="A2" s="321" t="s">
        <v>532</v>
      </c>
      <c r="B2" s="322"/>
      <c r="C2" s="322"/>
      <c r="D2" s="322"/>
      <c r="E2" s="322"/>
      <c r="F2" s="322"/>
      <c r="G2" s="323"/>
      <c r="I2" s="335" t="s">
        <v>549</v>
      </c>
      <c r="J2" s="338"/>
      <c r="K2" s="338"/>
      <c r="L2" s="338"/>
      <c r="M2" s="338"/>
      <c r="N2" s="338"/>
      <c r="O2" s="339"/>
      <c r="Q2" s="335" t="s">
        <v>603</v>
      </c>
      <c r="R2" s="336"/>
      <c r="S2" s="336"/>
      <c r="T2" s="336"/>
      <c r="U2" s="336"/>
      <c r="V2" s="336"/>
      <c r="W2" s="336"/>
      <c r="X2" s="337"/>
      <c r="Z2" s="335" t="s">
        <v>604</v>
      </c>
      <c r="AA2" s="338"/>
      <c r="AB2" s="338"/>
      <c r="AC2" s="338"/>
      <c r="AD2" s="338"/>
      <c r="AE2" s="338"/>
      <c r="AF2" s="338"/>
      <c r="AG2" s="339"/>
    </row>
    <row r="3" spans="1:33" ht="15" customHeight="1" thickBot="1" x14ac:dyDescent="0.3">
      <c r="A3" s="300" t="s">
        <v>515</v>
      </c>
      <c r="B3" s="301"/>
      <c r="C3" s="301"/>
      <c r="D3" s="301"/>
      <c r="E3" s="301"/>
      <c r="F3" s="301"/>
      <c r="G3" s="302"/>
      <c r="I3" s="305" t="s">
        <v>515</v>
      </c>
      <c r="J3" s="306" t="s">
        <v>0</v>
      </c>
      <c r="K3" s="306"/>
      <c r="L3" s="306"/>
      <c r="M3" s="306"/>
      <c r="N3" s="306"/>
      <c r="O3" s="307"/>
      <c r="Q3" s="305" t="s">
        <v>515</v>
      </c>
      <c r="R3" s="306"/>
      <c r="S3" s="306"/>
      <c r="T3" s="306"/>
      <c r="U3" s="306"/>
      <c r="V3" s="306"/>
      <c r="W3" s="306"/>
      <c r="X3" s="307"/>
      <c r="Z3" s="305" t="s">
        <v>515</v>
      </c>
      <c r="AA3" s="306"/>
      <c r="AB3" s="306"/>
      <c r="AC3" s="306"/>
      <c r="AD3" s="306"/>
      <c r="AE3" s="306"/>
      <c r="AF3" s="306"/>
      <c r="AG3" s="307"/>
    </row>
    <row r="4" spans="1:33" x14ac:dyDescent="0.25">
      <c r="A4" s="67" t="s">
        <v>523</v>
      </c>
      <c r="B4" s="68" t="s">
        <v>524</v>
      </c>
      <c r="C4" s="69" t="s">
        <v>1</v>
      </c>
      <c r="D4" s="69" t="s">
        <v>2</v>
      </c>
      <c r="E4" s="69" t="s">
        <v>3</v>
      </c>
      <c r="F4" s="69" t="s">
        <v>4</v>
      </c>
      <c r="G4" s="70" t="s">
        <v>525</v>
      </c>
      <c r="I4" s="24" t="s">
        <v>523</v>
      </c>
      <c r="J4" s="25" t="s">
        <v>524</v>
      </c>
      <c r="K4" s="26" t="s">
        <v>1</v>
      </c>
      <c r="L4" s="26" t="s">
        <v>2</v>
      </c>
      <c r="M4" s="26" t="s">
        <v>3</v>
      </c>
      <c r="N4" s="26" t="s">
        <v>4</v>
      </c>
      <c r="O4" s="27" t="s">
        <v>525</v>
      </c>
      <c r="Q4" s="127"/>
      <c r="R4" s="34" t="s">
        <v>523</v>
      </c>
      <c r="S4" s="33" t="s">
        <v>524</v>
      </c>
      <c r="T4" s="34" t="s">
        <v>1</v>
      </c>
      <c r="U4" s="34" t="s">
        <v>2</v>
      </c>
      <c r="V4" s="34" t="s">
        <v>3</v>
      </c>
      <c r="W4" s="34" t="s">
        <v>4</v>
      </c>
      <c r="X4" s="128" t="s">
        <v>525</v>
      </c>
      <c r="Z4" s="127"/>
      <c r="AA4" s="34" t="s">
        <v>523</v>
      </c>
      <c r="AB4" s="33" t="s">
        <v>524</v>
      </c>
      <c r="AC4" s="34" t="s">
        <v>1</v>
      </c>
      <c r="AD4" s="34" t="s">
        <v>2</v>
      </c>
      <c r="AE4" s="34" t="s">
        <v>3</v>
      </c>
      <c r="AF4" s="34" t="s">
        <v>4</v>
      </c>
      <c r="AG4" s="128" t="s">
        <v>525</v>
      </c>
    </row>
    <row r="5" spans="1:33" x14ac:dyDescent="0.25">
      <c r="A5" s="5" t="s">
        <v>5</v>
      </c>
      <c r="B5" s="6" t="s">
        <v>563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0" t="s">
        <v>343</v>
      </c>
      <c r="J5" s="81" t="s">
        <v>344</v>
      </c>
      <c r="K5" s="242">
        <v>3</v>
      </c>
      <c r="L5" s="242">
        <v>0</v>
      </c>
      <c r="M5" s="242">
        <v>2</v>
      </c>
      <c r="N5" s="242">
        <v>4</v>
      </c>
      <c r="O5" s="243">
        <v>7</v>
      </c>
      <c r="Q5" s="129" t="s">
        <v>531</v>
      </c>
      <c r="R5" s="5" t="s">
        <v>11</v>
      </c>
      <c r="S5" s="6" t="s">
        <v>565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29" t="s">
        <v>531</v>
      </c>
      <c r="AA5" s="5" t="s">
        <v>11</v>
      </c>
      <c r="AB5" s="6" t="s">
        <v>565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25">
      <c r="A6" s="9" t="s">
        <v>7</v>
      </c>
      <c r="B6" s="6" t="s">
        <v>564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0" t="s">
        <v>345</v>
      </c>
      <c r="J6" s="84" t="s">
        <v>346</v>
      </c>
      <c r="K6" s="242">
        <v>3</v>
      </c>
      <c r="L6" s="242">
        <v>2</v>
      </c>
      <c r="M6" s="242">
        <v>0</v>
      </c>
      <c r="N6" s="242">
        <v>4</v>
      </c>
      <c r="O6" s="243">
        <v>6</v>
      </c>
      <c r="Q6" s="129" t="s">
        <v>531</v>
      </c>
      <c r="R6" s="5" t="s">
        <v>12</v>
      </c>
      <c r="S6" s="6" t="s">
        <v>566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29" t="s">
        <v>531</v>
      </c>
      <c r="AA6" s="5" t="s">
        <v>12</v>
      </c>
      <c r="AB6" s="6" t="s">
        <v>566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.75" thickBot="1" x14ac:dyDescent="0.3">
      <c r="A7" s="9" t="s">
        <v>8</v>
      </c>
      <c r="B7" s="6" t="s">
        <v>419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0" t="s">
        <v>347</v>
      </c>
      <c r="J7" s="84" t="s">
        <v>348</v>
      </c>
      <c r="K7" s="242">
        <v>3</v>
      </c>
      <c r="L7" s="242">
        <v>0</v>
      </c>
      <c r="M7" s="242">
        <v>2</v>
      </c>
      <c r="N7" s="242">
        <v>4</v>
      </c>
      <c r="O7" s="243">
        <v>6</v>
      </c>
      <c r="Q7" s="140" t="s">
        <v>531</v>
      </c>
      <c r="R7" s="71" t="s">
        <v>13</v>
      </c>
      <c r="S7" s="11" t="s">
        <v>567</v>
      </c>
      <c r="T7" s="54">
        <v>3</v>
      </c>
      <c r="U7" s="54">
        <v>0</v>
      </c>
      <c r="V7" s="54">
        <v>0</v>
      </c>
      <c r="W7" s="54">
        <v>3</v>
      </c>
      <c r="X7" s="72">
        <v>5</v>
      </c>
      <c r="Z7" s="140" t="s">
        <v>531</v>
      </c>
      <c r="AA7" s="71" t="s">
        <v>13</v>
      </c>
      <c r="AB7" s="11" t="s">
        <v>567</v>
      </c>
      <c r="AC7" s="54">
        <v>3</v>
      </c>
      <c r="AD7" s="54">
        <v>0</v>
      </c>
      <c r="AE7" s="54">
        <v>0</v>
      </c>
      <c r="AF7" s="54">
        <v>3</v>
      </c>
      <c r="AG7" s="72">
        <v>5</v>
      </c>
    </row>
    <row r="8" spans="1:33" ht="15.75" thickBot="1" x14ac:dyDescent="0.3">
      <c r="A8" s="9" t="s">
        <v>9</v>
      </c>
      <c r="B8" s="6" t="s">
        <v>239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0" t="s">
        <v>349</v>
      </c>
      <c r="J8" s="81" t="s">
        <v>350</v>
      </c>
      <c r="K8" s="242">
        <v>3</v>
      </c>
      <c r="L8" s="242">
        <v>0</v>
      </c>
      <c r="M8" s="242">
        <v>2</v>
      </c>
      <c r="N8" s="242">
        <v>4</v>
      </c>
      <c r="O8" s="243">
        <v>6</v>
      </c>
      <c r="Q8" s="141"/>
      <c r="R8" s="142"/>
      <c r="S8" s="138" t="s">
        <v>529</v>
      </c>
      <c r="T8" s="143">
        <f>SUM(T5:T7)</f>
        <v>9</v>
      </c>
      <c r="U8" s="143">
        <f>SUM(U5:U7)</f>
        <v>0</v>
      </c>
      <c r="V8" s="143">
        <f>SUM(V5:V7)</f>
        <v>6</v>
      </c>
      <c r="W8" s="143">
        <f>SUM(W5:W7)</f>
        <v>12</v>
      </c>
      <c r="X8" s="144">
        <f>SUM(X5:X7)</f>
        <v>19</v>
      </c>
      <c r="Z8" s="141"/>
      <c r="AA8" s="142"/>
      <c r="AB8" s="138" t="s">
        <v>529</v>
      </c>
      <c r="AC8" s="143">
        <f>SUM(AC5:AC7)</f>
        <v>9</v>
      </c>
      <c r="AD8" s="143">
        <f>SUM(AD5:AD7)</f>
        <v>0</v>
      </c>
      <c r="AE8" s="143">
        <f>SUM(AE5:AE7)</f>
        <v>6</v>
      </c>
      <c r="AF8" s="143">
        <f>SUM(AF5:AF7)</f>
        <v>12</v>
      </c>
      <c r="AG8" s="144">
        <f>SUM(AG5:AG7)</f>
        <v>19</v>
      </c>
    </row>
    <row r="9" spans="1:33" x14ac:dyDescent="0.25">
      <c r="A9" s="5" t="s">
        <v>11</v>
      </c>
      <c r="B9" s="6" t="s">
        <v>565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0" t="s">
        <v>8</v>
      </c>
      <c r="J9" s="81" t="s">
        <v>351</v>
      </c>
      <c r="K9" s="242">
        <v>0</v>
      </c>
      <c r="L9" s="242">
        <v>2</v>
      </c>
      <c r="M9" s="242">
        <v>0</v>
      </c>
      <c r="N9" s="242">
        <v>1</v>
      </c>
      <c r="O9" s="243">
        <v>1</v>
      </c>
      <c r="Q9" s="73"/>
      <c r="X9" s="74"/>
      <c r="Z9" s="73"/>
      <c r="AG9" s="74"/>
    </row>
    <row r="10" spans="1:33" ht="15.75" thickBot="1" x14ac:dyDescent="0.3">
      <c r="A10" s="5" t="s">
        <v>12</v>
      </c>
      <c r="B10" s="6" t="s">
        <v>566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5" t="s">
        <v>28</v>
      </c>
      <c r="J10" s="86" t="s">
        <v>29</v>
      </c>
      <c r="K10" s="242">
        <v>3</v>
      </c>
      <c r="L10" s="242">
        <v>0</v>
      </c>
      <c r="M10" s="242">
        <v>0</v>
      </c>
      <c r="N10" s="242">
        <v>3</v>
      </c>
      <c r="O10" s="244">
        <v>5</v>
      </c>
      <c r="Q10" s="73"/>
      <c r="X10" s="74"/>
      <c r="Z10" s="73"/>
      <c r="AG10" s="74"/>
    </row>
    <row r="11" spans="1:33" ht="15" customHeight="1" thickBot="1" x14ac:dyDescent="0.3">
      <c r="A11" s="10" t="s">
        <v>13</v>
      </c>
      <c r="B11" s="11" t="s">
        <v>567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310" t="s">
        <v>232</v>
      </c>
      <c r="J11" s="311"/>
      <c r="K11" s="92">
        <f>SUM(K5:K10)</f>
        <v>15</v>
      </c>
      <c r="L11" s="92">
        <f>SUM(L5:L10)</f>
        <v>4</v>
      </c>
      <c r="M11" s="92">
        <f>SUM(M5:M10)</f>
        <v>6</v>
      </c>
      <c r="N11" s="245">
        <f>SUM(N5:N10)</f>
        <v>20</v>
      </c>
      <c r="O11" s="246">
        <f>SUM(O5:O10)</f>
        <v>31</v>
      </c>
      <c r="Q11" s="73"/>
      <c r="X11" s="74"/>
      <c r="Z11" s="73"/>
      <c r="AG11" s="74"/>
    </row>
    <row r="12" spans="1:33" ht="15" customHeight="1" thickBot="1" x14ac:dyDescent="0.3">
      <c r="A12" s="303" t="s">
        <v>232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73"/>
      <c r="K12" s="268"/>
      <c r="O12" s="74"/>
      <c r="Q12" s="73"/>
      <c r="X12" s="74"/>
      <c r="Z12" s="73"/>
      <c r="AG12" s="74"/>
    </row>
    <row r="13" spans="1:33" ht="15.75" thickBot="1" x14ac:dyDescent="0.3">
      <c r="A13" s="17"/>
      <c r="B13" s="49"/>
      <c r="C13" s="50"/>
      <c r="D13" s="50"/>
      <c r="E13" s="50"/>
      <c r="F13" s="50"/>
      <c r="G13" s="18"/>
      <c r="I13" s="73"/>
      <c r="O13" s="74"/>
      <c r="Q13" s="73"/>
      <c r="X13" s="74"/>
      <c r="Z13" s="73"/>
      <c r="AG13" s="74"/>
    </row>
    <row r="14" spans="1:33" ht="15.75" thickBot="1" x14ac:dyDescent="0.3">
      <c r="A14" s="305" t="s">
        <v>516</v>
      </c>
      <c r="B14" s="306"/>
      <c r="C14" s="306"/>
      <c r="D14" s="306"/>
      <c r="E14" s="306"/>
      <c r="F14" s="306"/>
      <c r="G14" s="307"/>
      <c r="I14" s="305" t="s">
        <v>516</v>
      </c>
      <c r="J14" s="306"/>
      <c r="K14" s="306"/>
      <c r="L14" s="306"/>
      <c r="M14" s="306"/>
      <c r="N14" s="306"/>
      <c r="O14" s="307"/>
      <c r="Q14" s="305" t="s">
        <v>516</v>
      </c>
      <c r="R14" s="306"/>
      <c r="S14" s="306"/>
      <c r="T14" s="306"/>
      <c r="U14" s="306"/>
      <c r="V14" s="306"/>
      <c r="W14" s="306"/>
      <c r="X14" s="307"/>
      <c r="Z14" s="305" t="s">
        <v>516</v>
      </c>
      <c r="AA14" s="306"/>
      <c r="AB14" s="306"/>
      <c r="AC14" s="306"/>
      <c r="AD14" s="306"/>
      <c r="AE14" s="306"/>
      <c r="AF14" s="306"/>
      <c r="AG14" s="307"/>
    </row>
    <row r="15" spans="1:33" x14ac:dyDescent="0.25">
      <c r="A15" s="1" t="s">
        <v>523</v>
      </c>
      <c r="B15" s="2" t="s">
        <v>524</v>
      </c>
      <c r="C15" s="3" t="s">
        <v>1</v>
      </c>
      <c r="D15" s="3" t="s">
        <v>2</v>
      </c>
      <c r="E15" s="3" t="s">
        <v>3</v>
      </c>
      <c r="F15" s="3" t="s">
        <v>4</v>
      </c>
      <c r="G15" s="4" t="s">
        <v>525</v>
      </c>
      <c r="I15" s="24" t="s">
        <v>523</v>
      </c>
      <c r="J15" s="25" t="s">
        <v>524</v>
      </c>
      <c r="K15" s="26" t="s">
        <v>1</v>
      </c>
      <c r="L15" s="26" t="s">
        <v>2</v>
      </c>
      <c r="M15" s="26" t="s">
        <v>3</v>
      </c>
      <c r="N15" s="26" t="s">
        <v>4</v>
      </c>
      <c r="O15" s="27" t="s">
        <v>525</v>
      </c>
      <c r="Q15" s="130"/>
      <c r="R15" s="131" t="s">
        <v>523</v>
      </c>
      <c r="S15" s="132" t="s">
        <v>524</v>
      </c>
      <c r="T15" s="133" t="s">
        <v>1</v>
      </c>
      <c r="U15" s="133" t="s">
        <v>2</v>
      </c>
      <c r="V15" s="133" t="s">
        <v>3</v>
      </c>
      <c r="W15" s="133" t="s">
        <v>4</v>
      </c>
      <c r="X15" s="134" t="s">
        <v>525</v>
      </c>
      <c r="Z15" s="130"/>
      <c r="AA15" s="131" t="s">
        <v>523</v>
      </c>
      <c r="AB15" s="132" t="s">
        <v>524</v>
      </c>
      <c r="AC15" s="133" t="s">
        <v>1</v>
      </c>
      <c r="AD15" s="133" t="s">
        <v>2</v>
      </c>
      <c r="AE15" s="133" t="s">
        <v>3</v>
      </c>
      <c r="AF15" s="133" t="s">
        <v>4</v>
      </c>
      <c r="AG15" s="134" t="s">
        <v>525</v>
      </c>
    </row>
    <row r="16" spans="1:33" x14ac:dyDescent="0.25">
      <c r="A16" s="10" t="s">
        <v>14</v>
      </c>
      <c r="B16" s="11" t="s">
        <v>568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80" t="s">
        <v>352</v>
      </c>
      <c r="J16" s="81" t="s">
        <v>353</v>
      </c>
      <c r="K16" s="82">
        <v>3</v>
      </c>
      <c r="L16" s="82">
        <v>0</v>
      </c>
      <c r="M16" s="82">
        <v>2</v>
      </c>
      <c r="N16" s="82">
        <v>4</v>
      </c>
      <c r="O16" s="83">
        <v>7</v>
      </c>
      <c r="Q16" s="129" t="s">
        <v>531</v>
      </c>
      <c r="R16" s="10" t="s">
        <v>20</v>
      </c>
      <c r="S16" s="11" t="s">
        <v>569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29" t="s">
        <v>531</v>
      </c>
      <c r="AA16" s="10" t="s">
        <v>20</v>
      </c>
      <c r="AB16" s="11" t="s">
        <v>569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25">
      <c r="A17" s="10" t="s">
        <v>15</v>
      </c>
      <c r="B17" s="11" t="s">
        <v>101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80" t="s">
        <v>354</v>
      </c>
      <c r="J17" s="84" t="s">
        <v>355</v>
      </c>
      <c r="K17" s="82">
        <v>3</v>
      </c>
      <c r="L17" s="82">
        <v>2</v>
      </c>
      <c r="M17" s="82">
        <v>0</v>
      </c>
      <c r="N17" s="82">
        <v>4</v>
      </c>
      <c r="O17" s="83">
        <v>6</v>
      </c>
      <c r="Q17" s="129" t="s">
        <v>531</v>
      </c>
      <c r="R17" s="10" t="s">
        <v>21</v>
      </c>
      <c r="S17" s="11" t="s">
        <v>570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29" t="s">
        <v>531</v>
      </c>
      <c r="AA17" s="10" t="s">
        <v>21</v>
      </c>
      <c r="AB17" s="11" t="s">
        <v>570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25">
      <c r="A18" s="10" t="s">
        <v>17</v>
      </c>
      <c r="B18" s="11" t="s">
        <v>267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80" t="s">
        <v>356</v>
      </c>
      <c r="J18" s="84" t="s">
        <v>357</v>
      </c>
      <c r="K18" s="82">
        <v>3</v>
      </c>
      <c r="L18" s="82">
        <v>0</v>
      </c>
      <c r="M18" s="82">
        <v>2</v>
      </c>
      <c r="N18" s="82">
        <v>4</v>
      </c>
      <c r="O18" s="83">
        <v>6</v>
      </c>
      <c r="Q18" s="129" t="s">
        <v>531</v>
      </c>
      <c r="R18" s="10" t="s">
        <v>22</v>
      </c>
      <c r="S18" s="11" t="s">
        <v>571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29" t="s">
        <v>531</v>
      </c>
      <c r="AA18" s="10" t="s">
        <v>22</v>
      </c>
      <c r="AB18" s="11" t="s">
        <v>571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26.25" thickBot="1" x14ac:dyDescent="0.3">
      <c r="A19" s="10" t="s">
        <v>18</v>
      </c>
      <c r="B19" s="11" t="s">
        <v>80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80" t="s">
        <v>358</v>
      </c>
      <c r="J19" s="81" t="s">
        <v>359</v>
      </c>
      <c r="K19" s="82">
        <v>3</v>
      </c>
      <c r="L19" s="82">
        <v>0</v>
      </c>
      <c r="M19" s="82">
        <v>2</v>
      </c>
      <c r="N19" s="82">
        <v>4</v>
      </c>
      <c r="O19" s="83">
        <v>6</v>
      </c>
      <c r="Q19" s="135" t="s">
        <v>531</v>
      </c>
      <c r="R19" s="71" t="s">
        <v>23</v>
      </c>
      <c r="S19" s="53" t="s">
        <v>572</v>
      </c>
      <c r="T19" s="54">
        <v>2</v>
      </c>
      <c r="U19" s="54">
        <v>2</v>
      </c>
      <c r="V19" s="54">
        <v>0</v>
      </c>
      <c r="W19" s="54">
        <v>3</v>
      </c>
      <c r="X19" s="72">
        <v>4</v>
      </c>
      <c r="Z19" s="135" t="s">
        <v>531</v>
      </c>
      <c r="AA19" s="71" t="s">
        <v>23</v>
      </c>
      <c r="AB19" s="53" t="s">
        <v>572</v>
      </c>
      <c r="AC19" s="54">
        <v>2</v>
      </c>
      <c r="AD19" s="54">
        <v>2</v>
      </c>
      <c r="AE19" s="54">
        <v>0</v>
      </c>
      <c r="AF19" s="54">
        <v>3</v>
      </c>
      <c r="AG19" s="72">
        <v>4</v>
      </c>
    </row>
    <row r="20" spans="1:33" ht="15.75" thickBot="1" x14ac:dyDescent="0.3">
      <c r="A20" s="10" t="s">
        <v>20</v>
      </c>
      <c r="B20" s="11" t="s">
        <v>569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80" t="s">
        <v>360</v>
      </c>
      <c r="J20" s="81" t="s">
        <v>361</v>
      </c>
      <c r="K20" s="82">
        <v>1</v>
      </c>
      <c r="L20" s="82">
        <v>0</v>
      </c>
      <c r="M20" s="82">
        <v>2</v>
      </c>
      <c r="N20" s="82">
        <v>2</v>
      </c>
      <c r="O20" s="83">
        <v>3</v>
      </c>
      <c r="Q20" s="136"/>
      <c r="R20" s="137"/>
      <c r="S20" s="138" t="s">
        <v>529</v>
      </c>
      <c r="T20" s="136">
        <f>SUM(T16:T19)</f>
        <v>11</v>
      </c>
      <c r="U20" s="136">
        <f>SUM(U16:U19)</f>
        <v>2</v>
      </c>
      <c r="V20" s="136">
        <f>SUM(V16:V19)</f>
        <v>2</v>
      </c>
      <c r="W20" s="136">
        <f>SUM(W16:W19)</f>
        <v>13</v>
      </c>
      <c r="X20" s="139">
        <f>SUM(X16:X19)</f>
        <v>20</v>
      </c>
      <c r="Z20" s="136"/>
      <c r="AA20" s="137"/>
      <c r="AB20" s="138" t="s">
        <v>529</v>
      </c>
      <c r="AC20" s="136">
        <f>SUM(AC16:AC19)</f>
        <v>11</v>
      </c>
      <c r="AD20" s="136">
        <f>SUM(AD16:AD19)</f>
        <v>2</v>
      </c>
      <c r="AE20" s="136">
        <f>SUM(AE16:AE19)</f>
        <v>2</v>
      </c>
      <c r="AF20" s="136">
        <f>SUM(AF16:AF19)</f>
        <v>13</v>
      </c>
      <c r="AG20" s="139">
        <f>SUM(AG16:AG19)</f>
        <v>20</v>
      </c>
    </row>
    <row r="21" spans="1:33" ht="15.75" thickBot="1" x14ac:dyDescent="0.3">
      <c r="A21" s="10" t="s">
        <v>21</v>
      </c>
      <c r="B21" s="11" t="s">
        <v>570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85" t="s">
        <v>17</v>
      </c>
      <c r="J21" s="86" t="s">
        <v>362</v>
      </c>
      <c r="K21" s="82">
        <v>0</v>
      </c>
      <c r="L21" s="82">
        <v>2</v>
      </c>
      <c r="M21" s="82">
        <v>0</v>
      </c>
      <c r="N21" s="82">
        <v>1</v>
      </c>
      <c r="O21" s="87">
        <v>1</v>
      </c>
      <c r="Q21" s="73"/>
      <c r="X21" s="74"/>
      <c r="Z21" s="73"/>
      <c r="AG21" s="74"/>
    </row>
    <row r="22" spans="1:33" ht="15.75" thickBot="1" x14ac:dyDescent="0.3">
      <c r="A22" s="10" t="s">
        <v>22</v>
      </c>
      <c r="B22" s="11" t="s">
        <v>571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310" t="s">
        <v>232</v>
      </c>
      <c r="J22" s="311"/>
      <c r="K22" s="92">
        <f>SUM(K16:K21)</f>
        <v>13</v>
      </c>
      <c r="L22" s="92">
        <f>SUM(L16:L21)</f>
        <v>4</v>
      </c>
      <c r="M22" s="92">
        <f>SUM(M16:M21)</f>
        <v>8</v>
      </c>
      <c r="N22" s="245">
        <f>SUM(N16:N21)</f>
        <v>19</v>
      </c>
      <c r="O22" s="246">
        <f>SUM(O16:O21)</f>
        <v>29</v>
      </c>
      <c r="Q22" s="73"/>
      <c r="X22" s="74"/>
      <c r="Z22" s="73"/>
      <c r="AG22" s="74"/>
    </row>
    <row r="23" spans="1:33" ht="26.25" thickBot="1" x14ac:dyDescent="0.3">
      <c r="A23" s="71" t="s">
        <v>23</v>
      </c>
      <c r="B23" s="53" t="s">
        <v>572</v>
      </c>
      <c r="C23" s="54">
        <v>2</v>
      </c>
      <c r="D23" s="54">
        <v>2</v>
      </c>
      <c r="E23" s="54">
        <v>0</v>
      </c>
      <c r="F23" s="54">
        <v>3</v>
      </c>
      <c r="G23" s="72">
        <v>4</v>
      </c>
      <c r="I23" s="73"/>
      <c r="O23" s="74"/>
      <c r="Q23" s="73"/>
      <c r="X23" s="74"/>
      <c r="Z23" s="73"/>
      <c r="AG23" s="74"/>
    </row>
    <row r="24" spans="1:33" ht="15.75" thickBot="1" x14ac:dyDescent="0.3">
      <c r="A24" s="308" t="s">
        <v>232</v>
      </c>
      <c r="B24" s="309"/>
      <c r="C24" s="55">
        <f>SUM(C16:C23)</f>
        <v>18</v>
      </c>
      <c r="D24" s="55">
        <f>SUM(D16:D23)</f>
        <v>4</v>
      </c>
      <c r="E24" s="55">
        <f>SUM(E16:E23)</f>
        <v>2</v>
      </c>
      <c r="F24" s="55">
        <f>SUM(F16:F23)</f>
        <v>21</v>
      </c>
      <c r="G24" s="56">
        <f>SUM(G16:G23)</f>
        <v>30</v>
      </c>
      <c r="I24" s="73"/>
      <c r="O24" s="74"/>
      <c r="Q24" s="73"/>
      <c r="X24" s="74"/>
      <c r="Z24" s="73"/>
      <c r="AG24" s="74"/>
    </row>
    <row r="25" spans="1:33" ht="15.75" thickBot="1" x14ac:dyDescent="0.3">
      <c r="A25" s="73"/>
      <c r="G25" s="74"/>
      <c r="I25" s="73"/>
      <c r="O25" s="74"/>
      <c r="Q25" s="73"/>
      <c r="X25" s="74"/>
      <c r="Z25" s="73"/>
      <c r="AG25" s="74"/>
    </row>
    <row r="26" spans="1:33" ht="15.75" thickBot="1" x14ac:dyDescent="0.3">
      <c r="A26" s="305" t="s">
        <v>517</v>
      </c>
      <c r="B26" s="306"/>
      <c r="C26" s="306"/>
      <c r="D26" s="306"/>
      <c r="E26" s="306"/>
      <c r="F26" s="306"/>
      <c r="G26" s="307"/>
      <c r="I26" s="305" t="s">
        <v>517</v>
      </c>
      <c r="J26" s="306"/>
      <c r="K26" s="306"/>
      <c r="L26" s="306"/>
      <c r="M26" s="306"/>
      <c r="N26" s="306"/>
      <c r="O26" s="307"/>
      <c r="Q26" s="305" t="s">
        <v>517</v>
      </c>
      <c r="R26" s="306"/>
      <c r="S26" s="306"/>
      <c r="T26" s="306"/>
      <c r="U26" s="306"/>
      <c r="V26" s="306"/>
      <c r="W26" s="306"/>
      <c r="X26" s="307"/>
      <c r="Z26" s="305" t="s">
        <v>517</v>
      </c>
      <c r="AA26" s="306"/>
      <c r="AB26" s="306"/>
      <c r="AC26" s="306"/>
      <c r="AD26" s="306"/>
      <c r="AE26" s="306"/>
      <c r="AF26" s="306"/>
      <c r="AG26" s="307"/>
    </row>
    <row r="27" spans="1:33" x14ac:dyDescent="0.25">
      <c r="A27" s="1" t="s">
        <v>523</v>
      </c>
      <c r="B27" s="2" t="s">
        <v>524</v>
      </c>
      <c r="C27" s="3" t="s">
        <v>1</v>
      </c>
      <c r="D27" s="3" t="s">
        <v>2</v>
      </c>
      <c r="E27" s="3" t="s">
        <v>3</v>
      </c>
      <c r="F27" s="3" t="s">
        <v>4</v>
      </c>
      <c r="G27" s="4" t="s">
        <v>525</v>
      </c>
      <c r="I27" s="24" t="s">
        <v>523</v>
      </c>
      <c r="J27" s="25" t="s">
        <v>524</v>
      </c>
      <c r="K27" s="26" t="s">
        <v>1</v>
      </c>
      <c r="L27" s="26" t="s">
        <v>2</v>
      </c>
      <c r="M27" s="26" t="s">
        <v>3</v>
      </c>
      <c r="N27" s="26" t="s">
        <v>4</v>
      </c>
      <c r="O27" s="27" t="s">
        <v>525</v>
      </c>
      <c r="Q27" s="145"/>
      <c r="R27" s="146" t="s">
        <v>523</v>
      </c>
      <c r="S27" s="147" t="s">
        <v>524</v>
      </c>
      <c r="T27" s="133" t="s">
        <v>1</v>
      </c>
      <c r="U27" s="133" t="s">
        <v>2</v>
      </c>
      <c r="V27" s="133" t="s">
        <v>3</v>
      </c>
      <c r="W27" s="148" t="s">
        <v>4</v>
      </c>
      <c r="X27" s="149" t="s">
        <v>525</v>
      </c>
      <c r="Z27" s="145"/>
      <c r="AA27" s="146" t="s">
        <v>523</v>
      </c>
      <c r="AB27" s="147" t="s">
        <v>524</v>
      </c>
      <c r="AC27" s="133" t="s">
        <v>1</v>
      </c>
      <c r="AD27" s="133" t="s">
        <v>2</v>
      </c>
      <c r="AE27" s="133" t="s">
        <v>3</v>
      </c>
      <c r="AF27" s="148" t="s">
        <v>4</v>
      </c>
      <c r="AG27" s="149" t="s">
        <v>525</v>
      </c>
    </row>
    <row r="28" spans="1:33" x14ac:dyDescent="0.25">
      <c r="A28" s="19" t="s">
        <v>24</v>
      </c>
      <c r="B28" s="20" t="s">
        <v>573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80" t="s">
        <v>363</v>
      </c>
      <c r="J28" s="81" t="s">
        <v>364</v>
      </c>
      <c r="K28" s="82">
        <v>3</v>
      </c>
      <c r="L28" s="82">
        <v>0</v>
      </c>
      <c r="M28" s="82">
        <v>2</v>
      </c>
      <c r="N28" s="82">
        <v>4</v>
      </c>
      <c r="O28" s="83">
        <v>7</v>
      </c>
      <c r="Q28" s="129" t="s">
        <v>531</v>
      </c>
      <c r="R28" s="19" t="s">
        <v>24</v>
      </c>
      <c r="S28" s="20" t="s">
        <v>573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29" t="s">
        <v>531</v>
      </c>
      <c r="AA28" s="19" t="s">
        <v>24</v>
      </c>
      <c r="AB28" s="20" t="s">
        <v>573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25">
      <c r="A29" s="23" t="s">
        <v>25</v>
      </c>
      <c r="B29" s="20" t="s">
        <v>574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80" t="s">
        <v>365</v>
      </c>
      <c r="J29" s="84" t="s">
        <v>366</v>
      </c>
      <c r="K29" s="82">
        <v>3</v>
      </c>
      <c r="L29" s="82">
        <v>0</v>
      </c>
      <c r="M29" s="82">
        <v>2</v>
      </c>
      <c r="N29" s="82">
        <v>4</v>
      </c>
      <c r="O29" s="83">
        <v>6</v>
      </c>
      <c r="Q29" s="129" t="s">
        <v>531</v>
      </c>
      <c r="R29" s="23" t="s">
        <v>25</v>
      </c>
      <c r="S29" s="20" t="s">
        <v>574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29" t="s">
        <v>531</v>
      </c>
      <c r="AA29" s="23" t="s">
        <v>25</v>
      </c>
      <c r="AB29" s="20" t="s">
        <v>574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25">
      <c r="A30" s="19" t="s">
        <v>26</v>
      </c>
      <c r="B30" s="20" t="s">
        <v>575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80" t="s">
        <v>367</v>
      </c>
      <c r="J30" s="84" t="s">
        <v>368</v>
      </c>
      <c r="K30" s="82">
        <v>3</v>
      </c>
      <c r="L30" s="82">
        <v>0</v>
      </c>
      <c r="M30" s="82">
        <v>0</v>
      </c>
      <c r="N30" s="82">
        <v>3</v>
      </c>
      <c r="O30" s="83">
        <v>5</v>
      </c>
      <c r="Q30" s="129" t="s">
        <v>531</v>
      </c>
      <c r="R30" s="19" t="s">
        <v>26</v>
      </c>
      <c r="S30" s="20" t="s">
        <v>575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29" t="s">
        <v>531</v>
      </c>
      <c r="AA30" s="19" t="s">
        <v>26</v>
      </c>
      <c r="AB30" s="20" t="s">
        <v>575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25">
      <c r="A31" s="19" t="s">
        <v>27</v>
      </c>
      <c r="B31" s="20" t="s">
        <v>576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80" t="s">
        <v>7</v>
      </c>
      <c r="J31" s="81" t="s">
        <v>369</v>
      </c>
      <c r="K31" s="82">
        <v>2</v>
      </c>
      <c r="L31" s="82">
        <v>0</v>
      </c>
      <c r="M31" s="82">
        <v>0</v>
      </c>
      <c r="N31" s="82">
        <v>2</v>
      </c>
      <c r="O31" s="83">
        <v>3</v>
      </c>
      <c r="Q31" s="129" t="s">
        <v>531</v>
      </c>
      <c r="R31" s="19" t="s">
        <v>27</v>
      </c>
      <c r="S31" s="20" t="s">
        <v>576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29" t="s">
        <v>531</v>
      </c>
      <c r="AA31" s="19" t="s">
        <v>27</v>
      </c>
      <c r="AB31" s="20" t="s">
        <v>576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.75" thickBot="1" x14ac:dyDescent="0.3">
      <c r="A32" s="19" t="s">
        <v>27</v>
      </c>
      <c r="B32" s="20" t="s">
        <v>577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80" t="s">
        <v>5</v>
      </c>
      <c r="J32" s="81" t="s">
        <v>6</v>
      </c>
      <c r="K32" s="82">
        <v>2</v>
      </c>
      <c r="L32" s="82">
        <v>0</v>
      </c>
      <c r="M32" s="82">
        <v>0</v>
      </c>
      <c r="N32" s="82">
        <v>2</v>
      </c>
      <c r="O32" s="83">
        <v>3</v>
      </c>
      <c r="Q32" s="129" t="s">
        <v>531</v>
      </c>
      <c r="R32" s="19" t="s">
        <v>27</v>
      </c>
      <c r="S32" s="20" t="s">
        <v>577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29" t="s">
        <v>531</v>
      </c>
      <c r="AA32" s="19" t="s">
        <v>27</v>
      </c>
      <c r="AB32" s="20" t="s">
        <v>577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.75" thickBot="1" x14ac:dyDescent="0.3">
      <c r="A33" s="57" t="s">
        <v>28</v>
      </c>
      <c r="B33" s="58" t="s">
        <v>67</v>
      </c>
      <c r="C33" s="59">
        <v>3</v>
      </c>
      <c r="D33" s="59">
        <v>0</v>
      </c>
      <c r="E33" s="59">
        <v>0</v>
      </c>
      <c r="F33" s="59">
        <v>3</v>
      </c>
      <c r="G33" s="60">
        <v>5</v>
      </c>
      <c r="I33" s="85" t="s">
        <v>9</v>
      </c>
      <c r="J33" s="86" t="s">
        <v>10</v>
      </c>
      <c r="K33" s="82">
        <v>3</v>
      </c>
      <c r="L33" s="82">
        <v>0</v>
      </c>
      <c r="M33" s="82">
        <v>0</v>
      </c>
      <c r="N33" s="82">
        <v>3</v>
      </c>
      <c r="O33" s="87">
        <v>3</v>
      </c>
      <c r="Q33" s="141"/>
      <c r="R33" s="150"/>
      <c r="S33" s="138" t="s">
        <v>529</v>
      </c>
      <c r="T33" s="137">
        <f>SUM(T28:T32)</f>
        <v>12</v>
      </c>
      <c r="U33" s="137">
        <f>SUM(U28:U32)</f>
        <v>0</v>
      </c>
      <c r="V33" s="137">
        <f>SUM(V28:V32)</f>
        <v>8</v>
      </c>
      <c r="W33" s="137">
        <f>SUM(W28:W32)</f>
        <v>16</v>
      </c>
      <c r="X33" s="151">
        <f>SUM(X28:X32)</f>
        <v>25</v>
      </c>
      <c r="Z33" s="141"/>
      <c r="AA33" s="150"/>
      <c r="AB33" s="138" t="s">
        <v>529</v>
      </c>
      <c r="AC33" s="137">
        <f>SUM(AC28:AC32)</f>
        <v>12</v>
      </c>
      <c r="AD33" s="137">
        <f>SUM(AD28:AD32)</f>
        <v>0</v>
      </c>
      <c r="AE33" s="137">
        <f>SUM(AE28:AE32)</f>
        <v>8</v>
      </c>
      <c r="AF33" s="137">
        <f>SUM(AF28:AF32)</f>
        <v>16</v>
      </c>
      <c r="AG33" s="151">
        <f>SUM(AG28:AG32)</f>
        <v>25</v>
      </c>
    </row>
    <row r="34" spans="1:33" ht="15.75" thickBot="1" x14ac:dyDescent="0.3">
      <c r="A34" s="310" t="s">
        <v>232</v>
      </c>
      <c r="B34" s="311"/>
      <c r="C34" s="61">
        <f>SUM(C28:C33)</f>
        <v>15</v>
      </c>
      <c r="D34" s="61">
        <f>SUM(D28:D33)</f>
        <v>0</v>
      </c>
      <c r="E34" s="61">
        <f>SUM(E28:E33)</f>
        <v>8</v>
      </c>
      <c r="F34" s="61">
        <f>SUM(F28:F33)</f>
        <v>19</v>
      </c>
      <c r="G34" s="62">
        <f>SUM(G28:G33)</f>
        <v>30</v>
      </c>
      <c r="I34" s="80" t="s">
        <v>33</v>
      </c>
      <c r="J34" s="81" t="s">
        <v>34</v>
      </c>
      <c r="K34" s="82">
        <v>2</v>
      </c>
      <c r="L34" s="82">
        <v>0</v>
      </c>
      <c r="M34" s="82">
        <v>0</v>
      </c>
      <c r="N34" s="82">
        <v>2</v>
      </c>
      <c r="O34" s="83">
        <v>3</v>
      </c>
      <c r="Q34" s="73"/>
      <c r="X34" s="74"/>
      <c r="Z34" s="73"/>
      <c r="AG34" s="74"/>
    </row>
    <row r="35" spans="1:33" ht="15.75" thickBot="1" x14ac:dyDescent="0.3">
      <c r="A35" s="17"/>
      <c r="B35" s="49"/>
      <c r="C35" s="51"/>
      <c r="D35" s="51"/>
      <c r="E35" s="51"/>
      <c r="F35" s="51"/>
      <c r="G35" s="225"/>
      <c r="I35" s="310" t="s">
        <v>232</v>
      </c>
      <c r="J35" s="311"/>
      <c r="K35" s="92">
        <f>SUM(K28:K34)</f>
        <v>18</v>
      </c>
      <c r="L35" s="92">
        <f>SUM(L28:L34)</f>
        <v>0</v>
      </c>
      <c r="M35" s="92">
        <f>SUM(M28:M34)</f>
        <v>4</v>
      </c>
      <c r="N35" s="245">
        <f>SUM(N28:N34)</f>
        <v>20</v>
      </c>
      <c r="O35" s="246">
        <f>SUM(O28:O34)</f>
        <v>30</v>
      </c>
      <c r="Q35" s="73"/>
      <c r="X35" s="74"/>
      <c r="Z35" s="73"/>
      <c r="AG35" s="74"/>
    </row>
    <row r="36" spans="1:33" ht="15.75" thickBot="1" x14ac:dyDescent="0.3">
      <c r="A36" s="17"/>
      <c r="B36" s="49"/>
      <c r="C36" s="50"/>
      <c r="D36" s="50"/>
      <c r="E36" s="50"/>
      <c r="F36" s="50"/>
      <c r="G36" s="18"/>
      <c r="I36" s="73"/>
      <c r="O36" s="74"/>
      <c r="Q36" s="73"/>
      <c r="X36" s="74"/>
      <c r="Z36" s="73"/>
      <c r="AG36" s="74"/>
    </row>
    <row r="37" spans="1:33" ht="15.75" thickBot="1" x14ac:dyDescent="0.3">
      <c r="A37" s="305" t="s">
        <v>518</v>
      </c>
      <c r="B37" s="306"/>
      <c r="C37" s="306"/>
      <c r="D37" s="306"/>
      <c r="E37" s="306"/>
      <c r="F37" s="306"/>
      <c r="G37" s="307"/>
      <c r="I37" s="305" t="s">
        <v>518</v>
      </c>
      <c r="J37" s="306"/>
      <c r="K37" s="306"/>
      <c r="L37" s="306"/>
      <c r="M37" s="306"/>
      <c r="N37" s="306"/>
      <c r="O37" s="307"/>
      <c r="Q37" s="305" t="s">
        <v>518</v>
      </c>
      <c r="R37" s="306"/>
      <c r="S37" s="306"/>
      <c r="T37" s="306"/>
      <c r="U37" s="306"/>
      <c r="V37" s="306"/>
      <c r="W37" s="306"/>
      <c r="X37" s="307"/>
      <c r="Z37" s="305" t="s">
        <v>518</v>
      </c>
      <c r="AA37" s="306"/>
      <c r="AB37" s="306"/>
      <c r="AC37" s="306"/>
      <c r="AD37" s="306"/>
      <c r="AE37" s="306"/>
      <c r="AF37" s="306"/>
      <c r="AG37" s="307"/>
    </row>
    <row r="38" spans="1:33" x14ac:dyDescent="0.25">
      <c r="A38" s="24" t="s">
        <v>523</v>
      </c>
      <c r="B38" s="25" t="s">
        <v>524</v>
      </c>
      <c r="C38" s="26" t="s">
        <v>1</v>
      </c>
      <c r="D38" s="26" t="s">
        <v>2</v>
      </c>
      <c r="E38" s="26" t="s">
        <v>3</v>
      </c>
      <c r="F38" s="26" t="s">
        <v>4</v>
      </c>
      <c r="G38" s="27" t="s">
        <v>525</v>
      </c>
      <c r="I38" s="24" t="s">
        <v>523</v>
      </c>
      <c r="J38" s="25" t="s">
        <v>524</v>
      </c>
      <c r="K38" s="26" t="s">
        <v>1</v>
      </c>
      <c r="L38" s="26" t="s">
        <v>2</v>
      </c>
      <c r="M38" s="26" t="s">
        <v>3</v>
      </c>
      <c r="N38" s="26" t="s">
        <v>4</v>
      </c>
      <c r="O38" s="27" t="s">
        <v>525</v>
      </c>
      <c r="Q38" s="145"/>
      <c r="R38" s="133" t="s">
        <v>523</v>
      </c>
      <c r="S38" s="132" t="s">
        <v>524</v>
      </c>
      <c r="T38" s="133" t="s">
        <v>1</v>
      </c>
      <c r="U38" s="133" t="s">
        <v>2</v>
      </c>
      <c r="V38" s="133" t="s">
        <v>3</v>
      </c>
      <c r="W38" s="133" t="s">
        <v>4</v>
      </c>
      <c r="X38" s="134" t="s">
        <v>525</v>
      </c>
      <c r="Z38" s="145"/>
      <c r="AA38" s="133" t="s">
        <v>523</v>
      </c>
      <c r="AB38" s="132" t="s">
        <v>524</v>
      </c>
      <c r="AC38" s="133" t="s">
        <v>1</v>
      </c>
      <c r="AD38" s="133" t="s">
        <v>2</v>
      </c>
      <c r="AE38" s="133" t="s">
        <v>3</v>
      </c>
      <c r="AF38" s="133" t="s">
        <v>4</v>
      </c>
      <c r="AG38" s="134" t="s">
        <v>525</v>
      </c>
    </row>
    <row r="39" spans="1:33" x14ac:dyDescent="0.25">
      <c r="A39" s="19" t="s">
        <v>30</v>
      </c>
      <c r="B39" s="20" t="s">
        <v>578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80" t="s">
        <v>370</v>
      </c>
      <c r="J39" s="81" t="s">
        <v>371</v>
      </c>
      <c r="K39" s="82">
        <v>3</v>
      </c>
      <c r="L39" s="82">
        <v>0</v>
      </c>
      <c r="M39" s="82">
        <v>0</v>
      </c>
      <c r="N39" s="82">
        <v>3</v>
      </c>
      <c r="O39" s="83">
        <v>4</v>
      </c>
      <c r="Q39" s="129" t="s">
        <v>531</v>
      </c>
      <c r="R39" s="19" t="s">
        <v>30</v>
      </c>
      <c r="S39" s="20" t="s">
        <v>578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29" t="s">
        <v>531</v>
      </c>
      <c r="AA39" s="19" t="s">
        <v>30</v>
      </c>
      <c r="AB39" s="20" t="s">
        <v>578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25">
      <c r="A40" s="19" t="s">
        <v>31</v>
      </c>
      <c r="B40" s="20" t="s">
        <v>579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80" t="s">
        <v>372</v>
      </c>
      <c r="J40" s="84" t="s">
        <v>373</v>
      </c>
      <c r="K40" s="82">
        <v>2</v>
      </c>
      <c r="L40" s="82">
        <v>2</v>
      </c>
      <c r="M40" s="82">
        <v>0</v>
      </c>
      <c r="N40" s="82">
        <v>3</v>
      </c>
      <c r="O40" s="83">
        <v>5</v>
      </c>
      <c r="Q40" s="129" t="s">
        <v>531</v>
      </c>
      <c r="R40" s="19" t="s">
        <v>31</v>
      </c>
      <c r="S40" s="20" t="s">
        <v>579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29" t="s">
        <v>531</v>
      </c>
      <c r="AA40" s="19" t="s">
        <v>31</v>
      </c>
      <c r="AB40" s="20" t="s">
        <v>579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25">
      <c r="A41" s="19" t="s">
        <v>32</v>
      </c>
      <c r="B41" s="20" t="s">
        <v>580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80" t="s">
        <v>374</v>
      </c>
      <c r="J41" s="84" t="s">
        <v>375</v>
      </c>
      <c r="K41" s="82">
        <v>3</v>
      </c>
      <c r="L41" s="82">
        <v>0</v>
      </c>
      <c r="M41" s="82">
        <v>2</v>
      </c>
      <c r="N41" s="82">
        <v>4</v>
      </c>
      <c r="O41" s="83">
        <v>6</v>
      </c>
      <c r="Q41" s="129" t="s">
        <v>531</v>
      </c>
      <c r="R41" s="19" t="s">
        <v>32</v>
      </c>
      <c r="S41" s="20" t="s">
        <v>580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29" t="s">
        <v>531</v>
      </c>
      <c r="AA41" s="19" t="s">
        <v>32</v>
      </c>
      <c r="AB41" s="20" t="s">
        <v>580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25">
      <c r="A42" s="19" t="s">
        <v>27</v>
      </c>
      <c r="B42" s="20" t="s">
        <v>581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80" t="s">
        <v>376</v>
      </c>
      <c r="J42" s="81" t="s">
        <v>377</v>
      </c>
      <c r="K42" s="82">
        <v>3</v>
      </c>
      <c r="L42" s="82">
        <v>0</v>
      </c>
      <c r="M42" s="82">
        <v>2</v>
      </c>
      <c r="N42" s="82">
        <v>4</v>
      </c>
      <c r="O42" s="83">
        <v>6</v>
      </c>
      <c r="Q42" s="129" t="s">
        <v>531</v>
      </c>
      <c r="R42" s="19" t="s">
        <v>27</v>
      </c>
      <c r="S42" s="20" t="s">
        <v>581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29" t="s">
        <v>531</v>
      </c>
      <c r="AA42" s="19" t="s">
        <v>27</v>
      </c>
      <c r="AB42" s="20" t="s">
        <v>581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.75" thickBot="1" x14ac:dyDescent="0.3">
      <c r="A43" s="19" t="s">
        <v>33</v>
      </c>
      <c r="B43" s="20" t="s">
        <v>91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80" t="s">
        <v>15</v>
      </c>
      <c r="J43" s="81" t="s">
        <v>16</v>
      </c>
      <c r="K43" s="82">
        <v>2</v>
      </c>
      <c r="L43" s="82">
        <v>0</v>
      </c>
      <c r="M43" s="82">
        <v>0</v>
      </c>
      <c r="N43" s="82">
        <v>2</v>
      </c>
      <c r="O43" s="83">
        <v>3</v>
      </c>
      <c r="Q43" s="129" t="s">
        <v>531</v>
      </c>
      <c r="R43" s="19" t="s">
        <v>35</v>
      </c>
      <c r="S43" s="58" t="s">
        <v>582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29" t="s">
        <v>531</v>
      </c>
      <c r="AA43" s="19" t="s">
        <v>35</v>
      </c>
      <c r="AB43" s="58" t="s">
        <v>582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.75" thickBot="1" x14ac:dyDescent="0.3">
      <c r="A44" s="57" t="s">
        <v>35</v>
      </c>
      <c r="B44" s="58" t="s">
        <v>582</v>
      </c>
      <c r="C44" s="63">
        <v>3</v>
      </c>
      <c r="D44" s="63">
        <v>0</v>
      </c>
      <c r="E44" s="63">
        <v>4</v>
      </c>
      <c r="F44" s="63">
        <v>5</v>
      </c>
      <c r="G44" s="64">
        <v>7</v>
      </c>
      <c r="I44" s="85" t="s">
        <v>14</v>
      </c>
      <c r="J44" s="86" t="s">
        <v>378</v>
      </c>
      <c r="K44" s="82">
        <v>2</v>
      </c>
      <c r="L44" s="82">
        <v>0</v>
      </c>
      <c r="M44" s="82">
        <v>0</v>
      </c>
      <c r="N44" s="82">
        <v>2</v>
      </c>
      <c r="O44" s="87">
        <v>3</v>
      </c>
      <c r="Q44" s="278"/>
      <c r="R44" s="279"/>
      <c r="S44" s="279" t="s">
        <v>529</v>
      </c>
      <c r="T44" s="164">
        <f>SUM(T39:T43)</f>
        <v>13</v>
      </c>
      <c r="U44" s="164">
        <f>SUM(U39:U43)</f>
        <v>0</v>
      </c>
      <c r="V44" s="164">
        <f>SUM(V39:V43)</f>
        <v>10</v>
      </c>
      <c r="W44" s="164">
        <f>SUM(W39:W43)</f>
        <v>18</v>
      </c>
      <c r="X44" s="165">
        <f>SUM(X39:X43)</f>
        <v>27</v>
      </c>
      <c r="Z44" s="278"/>
      <c r="AA44" s="279"/>
      <c r="AB44" s="279" t="s">
        <v>529</v>
      </c>
      <c r="AC44" s="164">
        <f>SUM(AC39:AC43)</f>
        <v>13</v>
      </c>
      <c r="AD44" s="164">
        <f>SUM(AD39:AD43)</f>
        <v>0</v>
      </c>
      <c r="AE44" s="164">
        <f>SUM(AE39:AE43)</f>
        <v>10</v>
      </c>
      <c r="AF44" s="164">
        <f>SUM(AF39:AF43)</f>
        <v>18</v>
      </c>
      <c r="AG44" s="165">
        <f>SUM(AG39:AG43)</f>
        <v>27</v>
      </c>
    </row>
    <row r="45" spans="1:33" ht="15.75" thickBot="1" x14ac:dyDescent="0.3">
      <c r="A45" s="310" t="s">
        <v>232</v>
      </c>
      <c r="B45" s="311"/>
      <c r="C45" s="65">
        <f>SUM(C39:C44)</f>
        <v>15</v>
      </c>
      <c r="D45" s="65">
        <f>SUM(D39:D44)</f>
        <v>0</v>
      </c>
      <c r="E45" s="65">
        <f>SUM(E39:E44)</f>
        <v>10</v>
      </c>
      <c r="F45" s="65">
        <f>SUM(F39:F44)</f>
        <v>20</v>
      </c>
      <c r="G45" s="66">
        <f>SUM(G39:G44)</f>
        <v>30</v>
      </c>
      <c r="I45" s="80" t="s">
        <v>18</v>
      </c>
      <c r="J45" s="81" t="s">
        <v>19</v>
      </c>
      <c r="K45" s="82">
        <v>3</v>
      </c>
      <c r="L45" s="82">
        <v>0</v>
      </c>
      <c r="M45" s="82">
        <v>0</v>
      </c>
      <c r="N45" s="82">
        <v>3</v>
      </c>
      <c r="O45" s="83">
        <v>3</v>
      </c>
      <c r="Q45" s="73"/>
      <c r="X45" s="74"/>
      <c r="Z45" s="73"/>
      <c r="AG45" s="74"/>
    </row>
    <row r="46" spans="1:33" ht="15.75" thickBot="1" x14ac:dyDescent="0.3">
      <c r="A46" s="17"/>
      <c r="B46" s="49"/>
      <c r="C46" s="50"/>
      <c r="D46" s="50"/>
      <c r="E46" s="50"/>
      <c r="F46" s="50"/>
      <c r="G46" s="18"/>
      <c r="I46" s="310" t="s">
        <v>232</v>
      </c>
      <c r="J46" s="311"/>
      <c r="K46" s="92">
        <f>SUM(K39:K45)</f>
        <v>18</v>
      </c>
      <c r="L46" s="92">
        <f>SUM(L39:L45)</f>
        <v>2</v>
      </c>
      <c r="M46" s="92">
        <f>SUM(M39:M45)</f>
        <v>4</v>
      </c>
      <c r="N46" s="245">
        <f>SUM(N39:N45)</f>
        <v>21</v>
      </c>
      <c r="O46" s="246">
        <f>SUM(O39:O45)</f>
        <v>30</v>
      </c>
      <c r="Q46" s="73"/>
      <c r="X46" s="74"/>
      <c r="Z46" s="73"/>
      <c r="AG46" s="74"/>
    </row>
    <row r="47" spans="1:33" ht="15.75" thickBot="1" x14ac:dyDescent="0.3">
      <c r="A47" s="17"/>
      <c r="B47" s="49"/>
      <c r="C47" s="50"/>
      <c r="D47" s="50"/>
      <c r="E47" s="50"/>
      <c r="F47" s="50"/>
      <c r="G47" s="18"/>
      <c r="I47" s="73"/>
      <c r="O47" s="74"/>
      <c r="Q47" s="73"/>
      <c r="X47" s="74"/>
      <c r="Z47" s="73"/>
      <c r="AG47" s="74"/>
    </row>
    <row r="48" spans="1:33" ht="15.75" thickBot="1" x14ac:dyDescent="0.3">
      <c r="A48" s="305" t="s">
        <v>519</v>
      </c>
      <c r="B48" s="306"/>
      <c r="C48" s="306"/>
      <c r="D48" s="306"/>
      <c r="E48" s="306"/>
      <c r="F48" s="306"/>
      <c r="G48" s="307"/>
      <c r="I48" s="305" t="s">
        <v>519</v>
      </c>
      <c r="J48" s="306"/>
      <c r="K48" s="306"/>
      <c r="L48" s="306"/>
      <c r="M48" s="306"/>
      <c r="N48" s="306"/>
      <c r="O48" s="307"/>
      <c r="Q48" s="305" t="s">
        <v>519</v>
      </c>
      <c r="R48" s="306"/>
      <c r="S48" s="306"/>
      <c r="T48" s="306"/>
      <c r="U48" s="306"/>
      <c r="V48" s="306"/>
      <c r="W48" s="306"/>
      <c r="X48" s="307"/>
      <c r="Z48" s="305" t="s">
        <v>519</v>
      </c>
      <c r="AA48" s="306"/>
      <c r="AB48" s="306"/>
      <c r="AC48" s="306"/>
      <c r="AD48" s="306"/>
      <c r="AE48" s="306"/>
      <c r="AF48" s="306"/>
      <c r="AG48" s="307"/>
    </row>
    <row r="49" spans="1:33" x14ac:dyDescent="0.25">
      <c r="A49" s="24" t="s">
        <v>523</v>
      </c>
      <c r="B49" s="25" t="s">
        <v>524</v>
      </c>
      <c r="C49" s="26" t="s">
        <v>1</v>
      </c>
      <c r="D49" s="26" t="s">
        <v>2</v>
      </c>
      <c r="E49" s="26" t="s">
        <v>3</v>
      </c>
      <c r="F49" s="26" t="s">
        <v>4</v>
      </c>
      <c r="G49" s="27" t="s">
        <v>525</v>
      </c>
      <c r="I49" s="24" t="s">
        <v>523</v>
      </c>
      <c r="J49" s="25" t="s">
        <v>524</v>
      </c>
      <c r="K49" s="26" t="s">
        <v>1</v>
      </c>
      <c r="L49" s="26" t="s">
        <v>2</v>
      </c>
      <c r="M49" s="26" t="s">
        <v>3</v>
      </c>
      <c r="N49" s="26" t="s">
        <v>4</v>
      </c>
      <c r="O49" s="27" t="s">
        <v>525</v>
      </c>
      <c r="Q49" s="169"/>
      <c r="R49" s="166" t="s">
        <v>523</v>
      </c>
      <c r="S49" s="167" t="s">
        <v>524</v>
      </c>
      <c r="T49" s="166" t="s">
        <v>1</v>
      </c>
      <c r="U49" s="166" t="s">
        <v>2</v>
      </c>
      <c r="V49" s="166" t="s">
        <v>3</v>
      </c>
      <c r="W49" s="166" t="s">
        <v>4</v>
      </c>
      <c r="X49" s="168" t="s">
        <v>525</v>
      </c>
      <c r="Z49" s="169"/>
      <c r="AA49" s="166" t="s">
        <v>523</v>
      </c>
      <c r="AB49" s="167" t="s">
        <v>524</v>
      </c>
      <c r="AC49" s="166" t="s">
        <v>1</v>
      </c>
      <c r="AD49" s="166" t="s">
        <v>2</v>
      </c>
      <c r="AE49" s="166" t="s">
        <v>3</v>
      </c>
      <c r="AF49" s="166" t="s">
        <v>4</v>
      </c>
      <c r="AG49" s="168" t="s">
        <v>525</v>
      </c>
    </row>
    <row r="50" spans="1:33" x14ac:dyDescent="0.25">
      <c r="A50" s="19" t="s">
        <v>36</v>
      </c>
      <c r="B50" s="20" t="s">
        <v>583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80" t="s">
        <v>379</v>
      </c>
      <c r="J50" s="81" t="s">
        <v>380</v>
      </c>
      <c r="K50" s="82">
        <v>3</v>
      </c>
      <c r="L50" s="82">
        <v>0</v>
      </c>
      <c r="M50" s="82">
        <v>2</v>
      </c>
      <c r="N50" s="82">
        <v>4</v>
      </c>
      <c r="O50" s="83">
        <v>7</v>
      </c>
      <c r="Q50" s="135" t="s">
        <v>531</v>
      </c>
      <c r="R50" s="157" t="s">
        <v>36</v>
      </c>
      <c r="S50" s="20" t="s">
        <v>583</v>
      </c>
      <c r="T50" s="158">
        <v>3</v>
      </c>
      <c r="U50" s="158">
        <v>0</v>
      </c>
      <c r="V50" s="158">
        <v>0</v>
      </c>
      <c r="W50" s="158">
        <v>3</v>
      </c>
      <c r="X50" s="159">
        <v>5</v>
      </c>
      <c r="Z50" s="135" t="s">
        <v>531</v>
      </c>
      <c r="AA50" s="157" t="s">
        <v>36</v>
      </c>
      <c r="AB50" s="20" t="s">
        <v>583</v>
      </c>
      <c r="AC50" s="158">
        <v>3</v>
      </c>
      <c r="AD50" s="158">
        <v>0</v>
      </c>
      <c r="AE50" s="158">
        <v>0</v>
      </c>
      <c r="AF50" s="158">
        <v>3</v>
      </c>
      <c r="AG50" s="159">
        <v>5</v>
      </c>
    </row>
    <row r="51" spans="1:33" x14ac:dyDescent="0.25">
      <c r="A51" s="19" t="s">
        <v>37</v>
      </c>
      <c r="B51" s="20" t="s">
        <v>584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80" t="s">
        <v>381</v>
      </c>
      <c r="J51" s="84" t="s">
        <v>382</v>
      </c>
      <c r="K51" s="82">
        <v>3</v>
      </c>
      <c r="L51" s="82">
        <v>0</v>
      </c>
      <c r="M51" s="82">
        <v>0</v>
      </c>
      <c r="N51" s="82">
        <v>3</v>
      </c>
      <c r="O51" s="83">
        <v>4</v>
      </c>
      <c r="Q51" s="135" t="s">
        <v>531</v>
      </c>
      <c r="R51" s="20" t="s">
        <v>37</v>
      </c>
      <c r="S51" s="20" t="s">
        <v>584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5" t="s">
        <v>531</v>
      </c>
      <c r="AA51" s="20" t="s">
        <v>37</v>
      </c>
      <c r="AB51" s="20" t="s">
        <v>584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25">
      <c r="A52" s="19" t="s">
        <v>38</v>
      </c>
      <c r="B52" s="20" t="s">
        <v>585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80" t="s">
        <v>383</v>
      </c>
      <c r="J52" s="84" t="s">
        <v>384</v>
      </c>
      <c r="K52" s="82">
        <v>0</v>
      </c>
      <c r="L52" s="82">
        <v>2</v>
      </c>
      <c r="M52" s="82">
        <v>0</v>
      </c>
      <c r="N52" s="82">
        <v>1</v>
      </c>
      <c r="O52" s="83">
        <v>1</v>
      </c>
      <c r="Q52" s="135" t="s">
        <v>531</v>
      </c>
      <c r="R52" s="19" t="s">
        <v>38</v>
      </c>
      <c r="S52" s="20" t="s">
        <v>585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5" t="s">
        <v>531</v>
      </c>
      <c r="AA52" s="19" t="s">
        <v>38</v>
      </c>
      <c r="AB52" s="20" t="s">
        <v>585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25">
      <c r="A53" s="19" t="s">
        <v>27</v>
      </c>
      <c r="B53" s="20" t="s">
        <v>586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80" t="s">
        <v>367</v>
      </c>
      <c r="J53" s="81" t="s">
        <v>385</v>
      </c>
      <c r="K53" s="82">
        <v>3</v>
      </c>
      <c r="L53" s="82">
        <v>0</v>
      </c>
      <c r="M53" s="82">
        <v>0</v>
      </c>
      <c r="N53" s="82">
        <v>3</v>
      </c>
      <c r="O53" s="83">
        <v>5</v>
      </c>
      <c r="Q53" s="135" t="s">
        <v>531</v>
      </c>
      <c r="R53" s="20" t="s">
        <v>27</v>
      </c>
      <c r="S53" s="20" t="s">
        <v>586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5" t="s">
        <v>531</v>
      </c>
      <c r="AA53" s="20" t="s">
        <v>27</v>
      </c>
      <c r="AB53" s="20" t="s">
        <v>586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.75" thickBot="1" x14ac:dyDescent="0.3">
      <c r="A54" s="19" t="s">
        <v>27</v>
      </c>
      <c r="B54" s="20" t="s">
        <v>587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80" t="s">
        <v>277</v>
      </c>
      <c r="J54" s="81" t="s">
        <v>139</v>
      </c>
      <c r="K54" s="82">
        <v>3</v>
      </c>
      <c r="L54" s="82">
        <v>0</v>
      </c>
      <c r="M54" s="82">
        <v>0</v>
      </c>
      <c r="N54" s="82">
        <v>3</v>
      </c>
      <c r="O54" s="83">
        <v>5</v>
      </c>
      <c r="Q54" s="135" t="s">
        <v>531</v>
      </c>
      <c r="R54" s="58" t="s">
        <v>27</v>
      </c>
      <c r="S54" s="20" t="s">
        <v>587</v>
      </c>
      <c r="T54" s="59">
        <v>2</v>
      </c>
      <c r="U54" s="59">
        <v>0</v>
      </c>
      <c r="V54" s="59">
        <v>2</v>
      </c>
      <c r="W54" s="59">
        <v>3</v>
      </c>
      <c r="X54" s="60">
        <v>5</v>
      </c>
      <c r="Z54" s="135" t="s">
        <v>531</v>
      </c>
      <c r="AA54" s="58" t="s">
        <v>27</v>
      </c>
      <c r="AB54" s="20" t="s">
        <v>587</v>
      </c>
      <c r="AC54" s="59">
        <v>2</v>
      </c>
      <c r="AD54" s="59">
        <v>0</v>
      </c>
      <c r="AE54" s="59">
        <v>2</v>
      </c>
      <c r="AF54" s="59">
        <v>3</v>
      </c>
      <c r="AG54" s="60">
        <v>5</v>
      </c>
    </row>
    <row r="55" spans="1:33" ht="26.25" thickBot="1" x14ac:dyDescent="0.3">
      <c r="A55" s="57" t="s">
        <v>39</v>
      </c>
      <c r="B55" s="58" t="s">
        <v>121</v>
      </c>
      <c r="C55" s="59">
        <v>3</v>
      </c>
      <c r="D55" s="59">
        <v>0</v>
      </c>
      <c r="E55" s="59">
        <v>0</v>
      </c>
      <c r="F55" s="59">
        <v>3</v>
      </c>
      <c r="G55" s="60">
        <v>5</v>
      </c>
      <c r="I55" s="85" t="s">
        <v>277</v>
      </c>
      <c r="J55" s="86" t="s">
        <v>386</v>
      </c>
      <c r="K55" s="82">
        <v>3</v>
      </c>
      <c r="L55" s="82">
        <v>0</v>
      </c>
      <c r="M55" s="82">
        <v>0</v>
      </c>
      <c r="N55" s="82">
        <v>3</v>
      </c>
      <c r="O55" s="87">
        <v>5</v>
      </c>
      <c r="Q55" s="160"/>
      <c r="R55" s="161"/>
      <c r="S55" s="162" t="s">
        <v>530</v>
      </c>
      <c r="T55" s="163">
        <f>SUM(T50:T54)</f>
        <v>13</v>
      </c>
      <c r="U55" s="164">
        <f>SUM(U50:U54)</f>
        <v>0</v>
      </c>
      <c r="V55" s="164">
        <f>SUM(V50:V54)</f>
        <v>6</v>
      </c>
      <c r="W55" s="164">
        <f>SUM(W50:W54)</f>
        <v>16</v>
      </c>
      <c r="X55" s="165">
        <f>SUM(X50:X54)</f>
        <v>26</v>
      </c>
      <c r="Z55" s="160"/>
      <c r="AA55" s="161"/>
      <c r="AB55" s="162" t="s">
        <v>530</v>
      </c>
      <c r="AC55" s="163">
        <f>SUM(AC50:AC54)</f>
        <v>13</v>
      </c>
      <c r="AD55" s="164">
        <f>SUM(AD50:AD54)</f>
        <v>0</v>
      </c>
      <c r="AE55" s="164">
        <f>SUM(AE50:AE54)</f>
        <v>6</v>
      </c>
      <c r="AF55" s="164">
        <f>SUM(AF50:AF54)</f>
        <v>16</v>
      </c>
      <c r="AG55" s="165">
        <f>SUM(AG50:AG54)</f>
        <v>26</v>
      </c>
    </row>
    <row r="56" spans="1:33" ht="15.75" thickBot="1" x14ac:dyDescent="0.3">
      <c r="A56" s="310" t="s">
        <v>232</v>
      </c>
      <c r="B56" s="311"/>
      <c r="C56" s="65">
        <f>SUM(C50:C55)</f>
        <v>16</v>
      </c>
      <c r="D56" s="65">
        <f>SUM(D50:D55)</f>
        <v>0</v>
      </c>
      <c r="E56" s="65">
        <f>SUM(E50:E55)</f>
        <v>6</v>
      </c>
      <c r="F56" s="65">
        <f>SUM(F50:F55)</f>
        <v>19</v>
      </c>
      <c r="G56" s="66">
        <f>SUM(G50:G55)</f>
        <v>31</v>
      </c>
      <c r="I56" s="80" t="s">
        <v>277</v>
      </c>
      <c r="J56" s="81" t="s">
        <v>43</v>
      </c>
      <c r="K56" s="82">
        <v>3</v>
      </c>
      <c r="L56" s="82">
        <v>0</v>
      </c>
      <c r="M56" s="82">
        <v>0</v>
      </c>
      <c r="N56" s="82">
        <v>3</v>
      </c>
      <c r="O56" s="83">
        <v>5</v>
      </c>
      <c r="Q56" s="73"/>
      <c r="X56" s="74"/>
      <c r="Z56" s="73"/>
      <c r="AG56" s="74"/>
    </row>
    <row r="57" spans="1:33" ht="15.75" thickBot="1" x14ac:dyDescent="0.3">
      <c r="A57" s="17"/>
      <c r="B57" s="49"/>
      <c r="C57" s="50"/>
      <c r="D57" s="50"/>
      <c r="E57" s="50"/>
      <c r="F57" s="50"/>
      <c r="G57" s="18"/>
      <c r="I57" s="310" t="s">
        <v>232</v>
      </c>
      <c r="J57" s="311"/>
      <c r="K57" s="92">
        <f>SUM(K50:K56)</f>
        <v>18</v>
      </c>
      <c r="L57" s="92">
        <f>SUM(L50:L56)</f>
        <v>2</v>
      </c>
      <c r="M57" s="92">
        <f>SUM(M50:M56)</f>
        <v>2</v>
      </c>
      <c r="N57" s="245">
        <f>SUM(N50:N56)</f>
        <v>20</v>
      </c>
      <c r="O57" s="246">
        <f>SUM(O50:O56)</f>
        <v>32</v>
      </c>
      <c r="Q57" s="73"/>
      <c r="X57" s="74"/>
      <c r="Z57" s="73"/>
      <c r="AG57" s="74"/>
    </row>
    <row r="58" spans="1:33" ht="15.75" thickBot="1" x14ac:dyDescent="0.3">
      <c r="A58" s="305" t="s">
        <v>520</v>
      </c>
      <c r="B58" s="306"/>
      <c r="C58" s="306"/>
      <c r="D58" s="306"/>
      <c r="E58" s="306"/>
      <c r="F58" s="306"/>
      <c r="G58" s="307"/>
      <c r="I58" s="305" t="s">
        <v>520</v>
      </c>
      <c r="J58" s="306"/>
      <c r="K58" s="306"/>
      <c r="L58" s="306"/>
      <c r="M58" s="306"/>
      <c r="N58" s="306"/>
      <c r="O58" s="307"/>
      <c r="Q58" s="305" t="s">
        <v>520</v>
      </c>
      <c r="R58" s="306"/>
      <c r="S58" s="306"/>
      <c r="T58" s="306"/>
      <c r="U58" s="306"/>
      <c r="V58" s="306"/>
      <c r="W58" s="306"/>
      <c r="X58" s="307"/>
      <c r="Z58" s="305" t="s">
        <v>520</v>
      </c>
      <c r="AA58" s="306"/>
      <c r="AB58" s="306"/>
      <c r="AC58" s="306"/>
      <c r="AD58" s="306"/>
      <c r="AE58" s="306"/>
      <c r="AF58" s="306"/>
      <c r="AG58" s="307"/>
    </row>
    <row r="59" spans="1:33" x14ac:dyDescent="0.25">
      <c r="A59" s="24" t="s">
        <v>523</v>
      </c>
      <c r="B59" s="25" t="s">
        <v>524</v>
      </c>
      <c r="C59" s="26" t="s">
        <v>1</v>
      </c>
      <c r="D59" s="26" t="s">
        <v>2</v>
      </c>
      <c r="E59" s="26" t="s">
        <v>3</v>
      </c>
      <c r="F59" s="26" t="s">
        <v>4</v>
      </c>
      <c r="G59" s="27" t="s">
        <v>525</v>
      </c>
      <c r="I59" s="24" t="s">
        <v>523</v>
      </c>
      <c r="J59" s="25" t="s">
        <v>524</v>
      </c>
      <c r="K59" s="26" t="s">
        <v>1</v>
      </c>
      <c r="L59" s="26" t="s">
        <v>2</v>
      </c>
      <c r="M59" s="26" t="s">
        <v>3</v>
      </c>
      <c r="N59" s="26" t="s">
        <v>4</v>
      </c>
      <c r="O59" s="27" t="s">
        <v>525</v>
      </c>
      <c r="Q59" s="156"/>
      <c r="R59" s="166" t="s">
        <v>523</v>
      </c>
      <c r="S59" s="167" t="s">
        <v>524</v>
      </c>
      <c r="T59" s="166" t="s">
        <v>1</v>
      </c>
      <c r="U59" s="166" t="s">
        <v>2</v>
      </c>
      <c r="V59" s="166" t="s">
        <v>3</v>
      </c>
      <c r="W59" s="166" t="s">
        <v>4</v>
      </c>
      <c r="X59" s="168" t="s">
        <v>525</v>
      </c>
      <c r="Z59" s="156"/>
      <c r="AA59" s="166" t="s">
        <v>523</v>
      </c>
      <c r="AB59" s="167" t="s">
        <v>524</v>
      </c>
      <c r="AC59" s="166" t="s">
        <v>1</v>
      </c>
      <c r="AD59" s="166" t="s">
        <v>2</v>
      </c>
      <c r="AE59" s="166" t="s">
        <v>3</v>
      </c>
      <c r="AF59" s="166" t="s">
        <v>4</v>
      </c>
      <c r="AG59" s="168" t="s">
        <v>525</v>
      </c>
    </row>
    <row r="60" spans="1:33" x14ac:dyDescent="0.25">
      <c r="A60" s="19" t="s">
        <v>40</v>
      </c>
      <c r="B60" s="20" t="s">
        <v>588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80" t="s">
        <v>392</v>
      </c>
      <c r="J60" s="81" t="s">
        <v>387</v>
      </c>
      <c r="K60" s="82">
        <v>3</v>
      </c>
      <c r="L60" s="82">
        <v>0</v>
      </c>
      <c r="M60" s="82">
        <v>2</v>
      </c>
      <c r="N60" s="82">
        <v>4</v>
      </c>
      <c r="O60" s="83">
        <v>7</v>
      </c>
      <c r="Q60" s="129" t="s">
        <v>531</v>
      </c>
      <c r="R60" s="20" t="s">
        <v>40</v>
      </c>
      <c r="S60" s="20" t="s">
        <v>588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29" t="s">
        <v>531</v>
      </c>
      <c r="AA60" s="20" t="s">
        <v>40</v>
      </c>
      <c r="AB60" s="20" t="s">
        <v>588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25">
      <c r="A61" s="19" t="s">
        <v>41</v>
      </c>
      <c r="B61" s="20" t="s">
        <v>589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80" t="s">
        <v>393</v>
      </c>
      <c r="J61" s="84" t="s">
        <v>388</v>
      </c>
      <c r="K61" s="82">
        <v>3</v>
      </c>
      <c r="L61" s="82">
        <v>2</v>
      </c>
      <c r="M61" s="82">
        <v>0</v>
      </c>
      <c r="N61" s="82">
        <v>4</v>
      </c>
      <c r="O61" s="83">
        <v>7</v>
      </c>
      <c r="Q61" s="129" t="s">
        <v>531</v>
      </c>
      <c r="R61" s="20" t="s">
        <v>41</v>
      </c>
      <c r="S61" s="20" t="s">
        <v>589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29" t="s">
        <v>531</v>
      </c>
      <c r="AA61" s="20" t="s">
        <v>41</v>
      </c>
      <c r="AB61" s="20" t="s">
        <v>589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ht="25.5" x14ac:dyDescent="0.25">
      <c r="A62" s="19" t="s">
        <v>42</v>
      </c>
      <c r="B62" s="20" t="s">
        <v>590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80" t="s">
        <v>394</v>
      </c>
      <c r="J62" s="84" t="s">
        <v>389</v>
      </c>
      <c r="K62" s="82">
        <v>3</v>
      </c>
      <c r="L62" s="82">
        <v>0</v>
      </c>
      <c r="M62" s="82">
        <v>2</v>
      </c>
      <c r="N62" s="82">
        <v>4</v>
      </c>
      <c r="O62" s="83">
        <v>7</v>
      </c>
      <c r="Q62" s="129" t="s">
        <v>531</v>
      </c>
      <c r="R62" s="20" t="s">
        <v>42</v>
      </c>
      <c r="S62" s="20" t="s">
        <v>590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29" t="s">
        <v>531</v>
      </c>
      <c r="AA62" s="20" t="s">
        <v>42</v>
      </c>
      <c r="AB62" s="20" t="s">
        <v>590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25">
      <c r="A63" s="19" t="s">
        <v>27</v>
      </c>
      <c r="B63" s="20" t="s">
        <v>591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80" t="s">
        <v>367</v>
      </c>
      <c r="J63" s="81" t="s">
        <v>390</v>
      </c>
      <c r="K63" s="82">
        <v>3</v>
      </c>
      <c r="L63" s="82">
        <v>0</v>
      </c>
      <c r="M63" s="82">
        <v>0</v>
      </c>
      <c r="N63" s="82">
        <v>3</v>
      </c>
      <c r="O63" s="83">
        <v>5</v>
      </c>
      <c r="Q63" s="129" t="s">
        <v>531</v>
      </c>
      <c r="R63" s="20" t="s">
        <v>27</v>
      </c>
      <c r="S63" s="20" t="s">
        <v>591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29" t="s">
        <v>531</v>
      </c>
      <c r="AA63" s="20" t="s">
        <v>27</v>
      </c>
      <c r="AB63" s="20" t="s">
        <v>591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.75" thickBot="1" x14ac:dyDescent="0.3">
      <c r="A64" s="19" t="s">
        <v>27</v>
      </c>
      <c r="B64" s="20" t="s">
        <v>592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80" t="s">
        <v>395</v>
      </c>
      <c r="J64" s="81" t="s">
        <v>391</v>
      </c>
      <c r="K64" s="82">
        <v>0</v>
      </c>
      <c r="L64" s="82">
        <v>0</v>
      </c>
      <c r="M64" s="82">
        <v>0</v>
      </c>
      <c r="N64" s="82">
        <v>0</v>
      </c>
      <c r="O64" s="83">
        <v>5</v>
      </c>
      <c r="Q64" s="140" t="s">
        <v>531</v>
      </c>
      <c r="R64" s="58" t="s">
        <v>27</v>
      </c>
      <c r="S64" s="20" t="s">
        <v>592</v>
      </c>
      <c r="T64" s="59">
        <v>2</v>
      </c>
      <c r="U64" s="59">
        <v>0</v>
      </c>
      <c r="V64" s="59">
        <v>2</v>
      </c>
      <c r="W64" s="59">
        <v>3</v>
      </c>
      <c r="X64" s="60">
        <v>5</v>
      </c>
      <c r="Z64" s="140" t="s">
        <v>531</v>
      </c>
      <c r="AA64" s="58" t="s">
        <v>27</v>
      </c>
      <c r="AB64" s="20" t="s">
        <v>592</v>
      </c>
      <c r="AC64" s="59">
        <v>2</v>
      </c>
      <c r="AD64" s="59">
        <v>0</v>
      </c>
      <c r="AE64" s="59">
        <v>2</v>
      </c>
      <c r="AF64" s="59">
        <v>3</v>
      </c>
      <c r="AG64" s="60">
        <v>5</v>
      </c>
    </row>
    <row r="65" spans="1:33" ht="15.75" thickBot="1" x14ac:dyDescent="0.3">
      <c r="A65" s="57" t="s">
        <v>39</v>
      </c>
      <c r="B65" s="58" t="s">
        <v>136</v>
      </c>
      <c r="C65" s="59">
        <v>3</v>
      </c>
      <c r="D65" s="59">
        <v>0</v>
      </c>
      <c r="E65" s="59">
        <v>0</v>
      </c>
      <c r="F65" s="59">
        <v>3</v>
      </c>
      <c r="G65" s="60">
        <v>5</v>
      </c>
      <c r="I65" s="310" t="s">
        <v>232</v>
      </c>
      <c r="J65" s="311"/>
      <c r="K65" s="92">
        <f>SUM(K58:K64)</f>
        <v>12</v>
      </c>
      <c r="L65" s="92">
        <f>SUM(L58:L64)</f>
        <v>2</v>
      </c>
      <c r="M65" s="92">
        <f>SUM(M58:M64)</f>
        <v>4</v>
      </c>
      <c r="N65" s="245">
        <f>SUM(N58:N64)</f>
        <v>15</v>
      </c>
      <c r="O65" s="246">
        <f>SUM(O58:O64)</f>
        <v>31</v>
      </c>
      <c r="Q65" s="160"/>
      <c r="R65" s="161"/>
      <c r="S65" s="162" t="s">
        <v>530</v>
      </c>
      <c r="T65" s="163">
        <f>SUM(T60:T64)</f>
        <v>11</v>
      </c>
      <c r="U65" s="164">
        <f>SUM(U60:U64)</f>
        <v>2</v>
      </c>
      <c r="V65" s="164">
        <f>SUM(V60:V64)</f>
        <v>4</v>
      </c>
      <c r="W65" s="164">
        <f>SUM(W60:W64)</f>
        <v>14</v>
      </c>
      <c r="X65" s="165">
        <f>SUM(X60:X64)</f>
        <v>24</v>
      </c>
      <c r="Z65" s="160"/>
      <c r="AA65" s="161"/>
      <c r="AB65" s="162" t="s">
        <v>530</v>
      </c>
      <c r="AC65" s="163">
        <f>SUM(AC60:AC64)</f>
        <v>11</v>
      </c>
      <c r="AD65" s="164">
        <f>SUM(AD60:AD64)</f>
        <v>2</v>
      </c>
      <c r="AE65" s="164">
        <f>SUM(AE60:AE64)</f>
        <v>4</v>
      </c>
      <c r="AF65" s="164">
        <f>SUM(AF60:AF64)</f>
        <v>14</v>
      </c>
      <c r="AG65" s="165">
        <f>SUM(AG60:AG64)</f>
        <v>24</v>
      </c>
    </row>
    <row r="66" spans="1:33" ht="15.75" thickBot="1" x14ac:dyDescent="0.3">
      <c r="A66" s="310" t="s">
        <v>232</v>
      </c>
      <c r="B66" s="311"/>
      <c r="C66" s="65">
        <f>SUM(C60:C65)</f>
        <v>14</v>
      </c>
      <c r="D66" s="65">
        <f>SUM(D60:D65)</f>
        <v>4</v>
      </c>
      <c r="E66" s="65">
        <f>SUM(E60:E65)</f>
        <v>4</v>
      </c>
      <c r="F66" s="65">
        <f>SUM(F60:F65)</f>
        <v>18</v>
      </c>
      <c r="G66" s="66">
        <f>SUM(G60:G65)</f>
        <v>29</v>
      </c>
      <c r="I66" s="73"/>
      <c r="O66" s="74"/>
      <c r="Q66" s="73"/>
      <c r="X66" s="74"/>
      <c r="Z66" s="73"/>
      <c r="AG66" s="74"/>
    </row>
    <row r="67" spans="1:33" ht="15.75" thickBot="1" x14ac:dyDescent="0.3">
      <c r="A67" s="17"/>
      <c r="B67" s="49"/>
      <c r="C67" s="50"/>
      <c r="D67" s="50"/>
      <c r="E67" s="50"/>
      <c r="F67" s="50"/>
      <c r="G67" s="18"/>
      <c r="I67" s="73"/>
      <c r="O67" s="74"/>
      <c r="Q67" s="73"/>
      <c r="X67" s="74"/>
      <c r="Z67" s="73"/>
      <c r="AG67" s="74"/>
    </row>
    <row r="68" spans="1:33" ht="15.75" thickBot="1" x14ac:dyDescent="0.3">
      <c r="A68" s="305" t="s">
        <v>521</v>
      </c>
      <c r="B68" s="306"/>
      <c r="C68" s="306"/>
      <c r="D68" s="306"/>
      <c r="E68" s="306"/>
      <c r="F68" s="306"/>
      <c r="G68" s="307"/>
      <c r="I68" s="305" t="s">
        <v>521</v>
      </c>
      <c r="J68" s="306"/>
      <c r="K68" s="306"/>
      <c r="L68" s="306"/>
      <c r="M68" s="306"/>
      <c r="N68" s="306"/>
      <c r="O68" s="307"/>
      <c r="Q68" s="305" t="s">
        <v>521</v>
      </c>
      <c r="R68" s="306"/>
      <c r="S68" s="306"/>
      <c r="T68" s="306"/>
      <c r="U68" s="306"/>
      <c r="V68" s="306"/>
      <c r="W68" s="306"/>
      <c r="X68" s="307"/>
      <c r="Z68" s="305" t="s">
        <v>521</v>
      </c>
      <c r="AA68" s="306"/>
      <c r="AB68" s="306"/>
      <c r="AC68" s="306"/>
      <c r="AD68" s="306"/>
      <c r="AE68" s="306"/>
      <c r="AF68" s="306"/>
      <c r="AG68" s="307"/>
    </row>
    <row r="69" spans="1:33" x14ac:dyDescent="0.25">
      <c r="A69" s="32" t="s">
        <v>523</v>
      </c>
      <c r="B69" s="33" t="s">
        <v>524</v>
      </c>
      <c r="C69" s="34" t="s">
        <v>1</v>
      </c>
      <c r="D69" s="34" t="s">
        <v>2</v>
      </c>
      <c r="E69" s="34" t="s">
        <v>3</v>
      </c>
      <c r="F69" s="34" t="s">
        <v>4</v>
      </c>
      <c r="G69" s="35" t="s">
        <v>525</v>
      </c>
      <c r="I69" s="24" t="s">
        <v>523</v>
      </c>
      <c r="J69" s="25" t="s">
        <v>524</v>
      </c>
      <c r="K69" s="26" t="s">
        <v>1</v>
      </c>
      <c r="L69" s="26" t="s">
        <v>2</v>
      </c>
      <c r="M69" s="26" t="s">
        <v>3</v>
      </c>
      <c r="N69" s="26" t="s">
        <v>4</v>
      </c>
      <c r="O69" s="27" t="s">
        <v>525</v>
      </c>
      <c r="Q69" s="170"/>
      <c r="R69" s="171" t="s">
        <v>523</v>
      </c>
      <c r="S69" s="172" t="s">
        <v>524</v>
      </c>
      <c r="T69" s="171" t="s">
        <v>1</v>
      </c>
      <c r="U69" s="171" t="s">
        <v>2</v>
      </c>
      <c r="V69" s="171" t="s">
        <v>3</v>
      </c>
      <c r="W69" s="171" t="s">
        <v>4</v>
      </c>
      <c r="X69" s="173" t="s">
        <v>525</v>
      </c>
      <c r="Z69" s="170"/>
      <c r="AA69" s="171" t="s">
        <v>523</v>
      </c>
      <c r="AB69" s="172" t="s">
        <v>524</v>
      </c>
      <c r="AC69" s="171" t="s">
        <v>1</v>
      </c>
      <c r="AD69" s="171" t="s">
        <v>2</v>
      </c>
      <c r="AE69" s="171" t="s">
        <v>3</v>
      </c>
      <c r="AF69" s="171" t="s">
        <v>4</v>
      </c>
      <c r="AG69" s="173" t="s">
        <v>525</v>
      </c>
    </row>
    <row r="70" spans="1:33" x14ac:dyDescent="0.25">
      <c r="A70" s="19" t="s">
        <v>44</v>
      </c>
      <c r="B70" s="20" t="s">
        <v>593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80" t="s">
        <v>396</v>
      </c>
      <c r="J70" s="81" t="s">
        <v>397</v>
      </c>
      <c r="K70" s="82">
        <v>0</v>
      </c>
      <c r="L70" s="82">
        <v>0</v>
      </c>
      <c r="M70" s="82">
        <v>6</v>
      </c>
      <c r="N70" s="82">
        <v>3</v>
      </c>
      <c r="O70" s="83">
        <v>5</v>
      </c>
      <c r="Q70" s="129" t="s">
        <v>531</v>
      </c>
      <c r="R70" s="19" t="s">
        <v>44</v>
      </c>
      <c r="S70" s="20" t="s">
        <v>593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29" t="s">
        <v>531</v>
      </c>
      <c r="AA70" s="19" t="s">
        <v>44</v>
      </c>
      <c r="AB70" s="20" t="s">
        <v>593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25">
      <c r="A71" s="282" t="s">
        <v>45</v>
      </c>
      <c r="B71" s="281" t="s">
        <v>594</v>
      </c>
      <c r="C71" s="36">
        <v>3</v>
      </c>
      <c r="D71" s="36">
        <v>0</v>
      </c>
      <c r="E71" s="36">
        <v>0</v>
      </c>
      <c r="F71" s="36">
        <v>3</v>
      </c>
      <c r="G71" s="75">
        <v>7</v>
      </c>
      <c r="I71" s="80" t="s">
        <v>398</v>
      </c>
      <c r="J71" s="84" t="s">
        <v>399</v>
      </c>
      <c r="K71" s="82">
        <v>2</v>
      </c>
      <c r="L71" s="82">
        <v>0</v>
      </c>
      <c r="M71" s="82">
        <v>0</v>
      </c>
      <c r="N71" s="82">
        <v>2</v>
      </c>
      <c r="O71" s="83">
        <v>3</v>
      </c>
      <c r="Q71" s="129" t="s">
        <v>531</v>
      </c>
      <c r="R71" s="19" t="s">
        <v>45</v>
      </c>
      <c r="S71" s="281" t="s">
        <v>594</v>
      </c>
      <c r="T71" s="21">
        <v>3</v>
      </c>
      <c r="U71" s="21">
        <v>0</v>
      </c>
      <c r="V71" s="21">
        <v>0</v>
      </c>
      <c r="W71" s="21">
        <v>3</v>
      </c>
      <c r="X71" s="76">
        <v>7</v>
      </c>
      <c r="Z71" s="129" t="s">
        <v>531</v>
      </c>
      <c r="AA71" s="19" t="s">
        <v>45</v>
      </c>
      <c r="AB71" s="281" t="s">
        <v>594</v>
      </c>
      <c r="AC71" s="21">
        <v>3</v>
      </c>
      <c r="AD71" s="21">
        <v>0</v>
      </c>
      <c r="AE71" s="21">
        <v>0</v>
      </c>
      <c r="AF71" s="21">
        <v>3</v>
      </c>
      <c r="AG71" s="76">
        <v>7</v>
      </c>
    </row>
    <row r="72" spans="1:33" x14ac:dyDescent="0.25">
      <c r="A72" s="19" t="s">
        <v>46</v>
      </c>
      <c r="B72" s="20" t="s">
        <v>595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80" t="s">
        <v>367</v>
      </c>
      <c r="J72" s="84" t="s">
        <v>400</v>
      </c>
      <c r="K72" s="82">
        <v>3</v>
      </c>
      <c r="L72" s="82">
        <v>0</v>
      </c>
      <c r="M72" s="82">
        <v>0</v>
      </c>
      <c r="N72" s="82">
        <v>3</v>
      </c>
      <c r="O72" s="83">
        <v>5</v>
      </c>
      <c r="Q72" s="129" t="s">
        <v>531</v>
      </c>
      <c r="R72" s="19" t="s">
        <v>46</v>
      </c>
      <c r="S72" s="20" t="s">
        <v>595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29" t="s">
        <v>531</v>
      </c>
      <c r="AA72" s="19" t="s">
        <v>46</v>
      </c>
      <c r="AB72" s="20" t="s">
        <v>595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x14ac:dyDescent="0.25">
      <c r="A73" s="19" t="s">
        <v>27</v>
      </c>
      <c r="B73" s="20" t="s">
        <v>596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80" t="s">
        <v>39</v>
      </c>
      <c r="J73" s="81" t="s">
        <v>401</v>
      </c>
      <c r="K73" s="82">
        <v>3</v>
      </c>
      <c r="L73" s="82">
        <v>0</v>
      </c>
      <c r="M73" s="82">
        <v>0</v>
      </c>
      <c r="N73" s="82">
        <v>3</v>
      </c>
      <c r="O73" s="83">
        <v>5</v>
      </c>
      <c r="Q73" s="129" t="s">
        <v>531</v>
      </c>
      <c r="R73" s="19" t="s">
        <v>27</v>
      </c>
      <c r="S73" s="20" t="s">
        <v>596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29" t="s">
        <v>531</v>
      </c>
      <c r="AA73" s="19" t="s">
        <v>27</v>
      </c>
      <c r="AB73" s="20" t="s">
        <v>596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.75" thickBot="1" x14ac:dyDescent="0.3">
      <c r="A74" s="57" t="s">
        <v>47</v>
      </c>
      <c r="B74" s="58" t="s">
        <v>597</v>
      </c>
      <c r="C74" s="59">
        <v>3</v>
      </c>
      <c r="D74" s="59">
        <v>0</v>
      </c>
      <c r="E74" s="59">
        <v>0</v>
      </c>
      <c r="F74" s="59">
        <v>3</v>
      </c>
      <c r="G74" s="60">
        <v>5</v>
      </c>
      <c r="I74" s="80" t="s">
        <v>39</v>
      </c>
      <c r="J74" s="81" t="s">
        <v>402</v>
      </c>
      <c r="K74" s="82">
        <v>3</v>
      </c>
      <c r="L74" s="82">
        <v>0</v>
      </c>
      <c r="M74" s="82">
        <v>0</v>
      </c>
      <c r="N74" s="82">
        <v>3</v>
      </c>
      <c r="O74" s="83">
        <v>5</v>
      </c>
      <c r="Q74" s="129" t="s">
        <v>531</v>
      </c>
      <c r="R74" s="19" t="s">
        <v>47</v>
      </c>
      <c r="S74" s="58" t="s">
        <v>597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29" t="s">
        <v>531</v>
      </c>
      <c r="AA74" s="19" t="s">
        <v>47</v>
      </c>
      <c r="AB74" s="58" t="s">
        <v>597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.75" thickBot="1" x14ac:dyDescent="0.3">
      <c r="A75" s="310" t="s">
        <v>232</v>
      </c>
      <c r="B75" s="311"/>
      <c r="C75" s="65">
        <f>SUM(C70:C74)</f>
        <v>8</v>
      </c>
      <c r="D75" s="65">
        <f>SUM(D70:D74)</f>
        <v>10</v>
      </c>
      <c r="E75" s="65">
        <f>SUM(E70:E74)</f>
        <v>2</v>
      </c>
      <c r="F75" s="65">
        <f>SUM(F70:F74)</f>
        <v>14</v>
      </c>
      <c r="G75" s="66">
        <f>SUM(G70:G74)</f>
        <v>34</v>
      </c>
      <c r="I75" s="80" t="s">
        <v>403</v>
      </c>
      <c r="J75" s="81" t="s">
        <v>404</v>
      </c>
      <c r="K75" s="82">
        <v>2</v>
      </c>
      <c r="L75" s="82">
        <v>0</v>
      </c>
      <c r="M75" s="82">
        <v>0</v>
      </c>
      <c r="N75" s="82">
        <v>2</v>
      </c>
      <c r="O75" s="83">
        <v>2</v>
      </c>
      <c r="Q75" s="174"/>
      <c r="R75" s="175"/>
      <c r="S75" s="176" t="s">
        <v>530</v>
      </c>
      <c r="T75" s="175">
        <f>SUM(T70:T74)</f>
        <v>8</v>
      </c>
      <c r="U75" s="175">
        <f>SUM(U70:U74)</f>
        <v>10</v>
      </c>
      <c r="V75" s="175">
        <f>SUM(V70:V74)</f>
        <v>2</v>
      </c>
      <c r="W75" s="175">
        <f>SUM(W70:W74)</f>
        <v>14</v>
      </c>
      <c r="X75" s="177">
        <f>SUM(X70:X74)</f>
        <v>34</v>
      </c>
      <c r="Z75" s="174"/>
      <c r="AA75" s="175"/>
      <c r="AB75" s="176" t="s">
        <v>530</v>
      </c>
      <c r="AC75" s="175">
        <f>SUM(AC70:AC74)</f>
        <v>8</v>
      </c>
      <c r="AD75" s="175">
        <f>SUM(AD70:AD74)</f>
        <v>10</v>
      </c>
      <c r="AE75" s="175">
        <f>SUM(AE70:AE74)</f>
        <v>2</v>
      </c>
      <c r="AF75" s="175">
        <f>SUM(AF70:AF74)</f>
        <v>14</v>
      </c>
      <c r="AG75" s="177">
        <f>SUM(AG70:AG74)</f>
        <v>34</v>
      </c>
    </row>
    <row r="76" spans="1:33" ht="15.75" thickBot="1" x14ac:dyDescent="0.3">
      <c r="A76" s="17"/>
      <c r="B76" s="49"/>
      <c r="C76" s="50"/>
      <c r="D76" s="50"/>
      <c r="E76" s="50"/>
      <c r="F76" s="50"/>
      <c r="G76" s="18"/>
      <c r="I76" s="80" t="s">
        <v>39</v>
      </c>
      <c r="J76" s="84" t="s">
        <v>405</v>
      </c>
      <c r="K76" s="82">
        <v>3</v>
      </c>
      <c r="L76" s="82">
        <v>0</v>
      </c>
      <c r="M76" s="82">
        <v>0</v>
      </c>
      <c r="N76" s="82">
        <v>3</v>
      </c>
      <c r="O76" s="83">
        <v>5</v>
      </c>
      <c r="Q76" s="73"/>
      <c r="X76" s="74"/>
      <c r="Z76" s="73"/>
      <c r="AG76" s="74"/>
    </row>
    <row r="77" spans="1:33" ht="15.75" thickBot="1" x14ac:dyDescent="0.3">
      <c r="A77" s="17"/>
      <c r="B77" s="49"/>
      <c r="C77" s="50"/>
      <c r="D77" s="50"/>
      <c r="E77" s="50"/>
      <c r="F77" s="50"/>
      <c r="G77" s="18"/>
      <c r="I77" s="310" t="s">
        <v>232</v>
      </c>
      <c r="J77" s="311"/>
      <c r="K77" s="92">
        <f>SUM(K70:K76)</f>
        <v>16</v>
      </c>
      <c r="L77" s="92">
        <f>SUM(L70:L76)</f>
        <v>0</v>
      </c>
      <c r="M77" s="92">
        <f>SUM(M70:M76)</f>
        <v>6</v>
      </c>
      <c r="N77" s="245">
        <f>SUM(N70:N76)</f>
        <v>19</v>
      </c>
      <c r="O77" s="246">
        <f>SUM(O70:O76)</f>
        <v>30</v>
      </c>
      <c r="Q77" s="73"/>
      <c r="X77" s="74"/>
      <c r="Z77" s="73"/>
      <c r="AG77" s="74"/>
    </row>
    <row r="78" spans="1:33" ht="15.75" thickBot="1" x14ac:dyDescent="0.3">
      <c r="A78" s="305" t="s">
        <v>522</v>
      </c>
      <c r="B78" s="306"/>
      <c r="C78" s="306"/>
      <c r="D78" s="306"/>
      <c r="E78" s="306"/>
      <c r="F78" s="306"/>
      <c r="G78" s="307"/>
      <c r="I78" s="305" t="s">
        <v>522</v>
      </c>
      <c r="J78" s="306"/>
      <c r="K78" s="306"/>
      <c r="L78" s="306"/>
      <c r="M78" s="306"/>
      <c r="N78" s="306"/>
      <c r="O78" s="307"/>
      <c r="Q78" s="305" t="s">
        <v>522</v>
      </c>
      <c r="R78" s="306"/>
      <c r="S78" s="306"/>
      <c r="T78" s="306"/>
      <c r="U78" s="306"/>
      <c r="V78" s="306"/>
      <c r="W78" s="306"/>
      <c r="X78" s="307"/>
      <c r="Z78" s="305" t="s">
        <v>522</v>
      </c>
      <c r="AA78" s="306"/>
      <c r="AB78" s="306"/>
      <c r="AC78" s="306"/>
      <c r="AD78" s="306"/>
      <c r="AE78" s="306"/>
      <c r="AF78" s="306"/>
      <c r="AG78" s="307"/>
    </row>
    <row r="79" spans="1:33" x14ac:dyDescent="0.25">
      <c r="A79" s="32" t="s">
        <v>523</v>
      </c>
      <c r="B79" s="33" t="s">
        <v>524</v>
      </c>
      <c r="C79" s="34" t="s">
        <v>1</v>
      </c>
      <c r="D79" s="34" t="s">
        <v>2</v>
      </c>
      <c r="E79" s="34" t="s">
        <v>3</v>
      </c>
      <c r="F79" s="34" t="s">
        <v>4</v>
      </c>
      <c r="G79" s="35" t="s">
        <v>525</v>
      </c>
      <c r="I79" s="24" t="s">
        <v>523</v>
      </c>
      <c r="J79" s="25" t="s">
        <v>524</v>
      </c>
      <c r="K79" s="26" t="s">
        <v>1</v>
      </c>
      <c r="L79" s="26" t="s">
        <v>2</v>
      </c>
      <c r="M79" s="26" t="s">
        <v>3</v>
      </c>
      <c r="N79" s="26" t="s">
        <v>4</v>
      </c>
      <c r="O79" s="27" t="s">
        <v>525</v>
      </c>
      <c r="Q79" s="178"/>
      <c r="R79" s="179" t="s">
        <v>523</v>
      </c>
      <c r="S79" s="25" t="s">
        <v>524</v>
      </c>
      <c r="T79" s="26" t="s">
        <v>1</v>
      </c>
      <c r="U79" s="26" t="s">
        <v>2</v>
      </c>
      <c r="V79" s="26" t="s">
        <v>3</v>
      </c>
      <c r="W79" s="26" t="s">
        <v>4</v>
      </c>
      <c r="X79" s="27" t="s">
        <v>525</v>
      </c>
      <c r="Z79" s="178"/>
      <c r="AA79" s="179" t="s">
        <v>523</v>
      </c>
      <c r="AB79" s="25" t="s">
        <v>524</v>
      </c>
      <c r="AC79" s="26" t="s">
        <v>1</v>
      </c>
      <c r="AD79" s="26" t="s">
        <v>2</v>
      </c>
      <c r="AE79" s="26" t="s">
        <v>3</v>
      </c>
      <c r="AF79" s="26" t="s">
        <v>4</v>
      </c>
      <c r="AG79" s="27" t="s">
        <v>525</v>
      </c>
    </row>
    <row r="80" spans="1:33" x14ac:dyDescent="0.25">
      <c r="A80" s="19" t="s">
        <v>48</v>
      </c>
      <c r="B80" s="20" t="s">
        <v>598</v>
      </c>
      <c r="C80" s="21">
        <v>0</v>
      </c>
      <c r="D80" s="21">
        <v>4</v>
      </c>
      <c r="E80" s="21">
        <v>0</v>
      </c>
      <c r="F80" s="37">
        <v>2</v>
      </c>
      <c r="G80" s="22">
        <v>8</v>
      </c>
      <c r="I80" s="80" t="s">
        <v>406</v>
      </c>
      <c r="J80" s="81" t="s">
        <v>407</v>
      </c>
      <c r="K80" s="82">
        <v>0</v>
      </c>
      <c r="L80" s="82">
        <v>0</v>
      </c>
      <c r="M80" s="82">
        <v>6</v>
      </c>
      <c r="N80" s="82">
        <v>3</v>
      </c>
      <c r="O80" s="83">
        <v>10</v>
      </c>
      <c r="Q80" s="180" t="s">
        <v>531</v>
      </c>
      <c r="R80" s="19" t="s">
        <v>48</v>
      </c>
      <c r="S80" s="20" t="s">
        <v>598</v>
      </c>
      <c r="T80" s="21">
        <v>0</v>
      </c>
      <c r="U80" s="21">
        <v>4</v>
      </c>
      <c r="V80" s="21">
        <v>0</v>
      </c>
      <c r="W80" s="37">
        <v>2</v>
      </c>
      <c r="X80" s="22">
        <v>8</v>
      </c>
      <c r="Z80" s="180" t="s">
        <v>531</v>
      </c>
      <c r="AA80" s="19" t="s">
        <v>48</v>
      </c>
      <c r="AB80" s="20" t="s">
        <v>598</v>
      </c>
      <c r="AC80" s="21">
        <v>0</v>
      </c>
      <c r="AD80" s="21">
        <v>4</v>
      </c>
      <c r="AE80" s="21">
        <v>0</v>
      </c>
      <c r="AF80" s="37">
        <v>2</v>
      </c>
      <c r="AG80" s="22">
        <v>8</v>
      </c>
    </row>
    <row r="81" spans="1:33" x14ac:dyDescent="0.25">
      <c r="A81" s="19" t="s">
        <v>27</v>
      </c>
      <c r="B81" s="20" t="s">
        <v>599</v>
      </c>
      <c r="C81" s="21">
        <v>2</v>
      </c>
      <c r="D81" s="21">
        <v>0</v>
      </c>
      <c r="E81" s="21">
        <v>2</v>
      </c>
      <c r="F81" s="37">
        <v>3</v>
      </c>
      <c r="G81" s="22">
        <v>5</v>
      </c>
      <c r="I81" s="80" t="s">
        <v>408</v>
      </c>
      <c r="J81" s="84" t="s">
        <v>409</v>
      </c>
      <c r="K81" s="82">
        <v>2</v>
      </c>
      <c r="L81" s="82">
        <v>0</v>
      </c>
      <c r="M81" s="82">
        <v>0</v>
      </c>
      <c r="N81" s="82">
        <v>2</v>
      </c>
      <c r="O81" s="83">
        <v>2</v>
      </c>
      <c r="Q81" s="129" t="s">
        <v>531</v>
      </c>
      <c r="R81" s="19" t="s">
        <v>27</v>
      </c>
      <c r="S81" s="20" t="s">
        <v>599</v>
      </c>
      <c r="T81" s="21">
        <v>2</v>
      </c>
      <c r="U81" s="21">
        <v>0</v>
      </c>
      <c r="V81" s="21">
        <v>2</v>
      </c>
      <c r="W81" s="37">
        <v>3</v>
      </c>
      <c r="X81" s="22">
        <v>5</v>
      </c>
      <c r="Z81" s="129" t="s">
        <v>531</v>
      </c>
      <c r="AA81" s="19" t="s">
        <v>27</v>
      </c>
      <c r="AB81" s="20" t="s">
        <v>599</v>
      </c>
      <c r="AC81" s="21">
        <v>2</v>
      </c>
      <c r="AD81" s="21">
        <v>0</v>
      </c>
      <c r="AE81" s="21">
        <v>2</v>
      </c>
      <c r="AF81" s="37">
        <v>3</v>
      </c>
      <c r="AG81" s="22">
        <v>5</v>
      </c>
    </row>
    <row r="82" spans="1:33" x14ac:dyDescent="0.25">
      <c r="A82" s="19" t="s">
        <v>49</v>
      </c>
      <c r="B82" s="20" t="s">
        <v>600</v>
      </c>
      <c r="C82" s="21">
        <v>0</v>
      </c>
      <c r="D82" s="21">
        <v>6</v>
      </c>
      <c r="E82" s="21">
        <v>0</v>
      </c>
      <c r="F82" s="37">
        <v>3</v>
      </c>
      <c r="G82" s="22">
        <v>9</v>
      </c>
      <c r="I82" s="80" t="s">
        <v>367</v>
      </c>
      <c r="J82" s="84" t="s">
        <v>410</v>
      </c>
      <c r="K82" s="82">
        <v>3</v>
      </c>
      <c r="L82" s="82">
        <v>0</v>
      </c>
      <c r="M82" s="82">
        <v>0</v>
      </c>
      <c r="N82" s="82">
        <v>3</v>
      </c>
      <c r="O82" s="83">
        <v>5</v>
      </c>
      <c r="Q82" s="129" t="s">
        <v>531</v>
      </c>
      <c r="R82" s="19" t="s">
        <v>49</v>
      </c>
      <c r="S82" s="20" t="s">
        <v>600</v>
      </c>
      <c r="T82" s="21">
        <v>0</v>
      </c>
      <c r="U82" s="21">
        <v>6</v>
      </c>
      <c r="V82" s="21">
        <v>0</v>
      </c>
      <c r="W82" s="37">
        <v>3</v>
      </c>
      <c r="X82" s="22">
        <v>9</v>
      </c>
      <c r="Z82" s="129" t="s">
        <v>531</v>
      </c>
      <c r="AA82" s="19" t="s">
        <v>49</v>
      </c>
      <c r="AB82" s="20" t="s">
        <v>600</v>
      </c>
      <c r="AC82" s="21">
        <v>0</v>
      </c>
      <c r="AD82" s="21">
        <v>6</v>
      </c>
      <c r="AE82" s="21">
        <v>0</v>
      </c>
      <c r="AF82" s="37">
        <v>3</v>
      </c>
      <c r="AG82" s="22">
        <v>9</v>
      </c>
    </row>
    <row r="83" spans="1:33" x14ac:dyDescent="0.25">
      <c r="A83" s="19" t="s">
        <v>39</v>
      </c>
      <c r="B83" s="20" t="s">
        <v>601</v>
      </c>
      <c r="C83" s="21">
        <v>3</v>
      </c>
      <c r="D83" s="21">
        <v>0</v>
      </c>
      <c r="E83" s="21">
        <v>0</v>
      </c>
      <c r="F83" s="37">
        <v>3</v>
      </c>
      <c r="G83" s="22">
        <v>5</v>
      </c>
      <c r="I83" s="80" t="s">
        <v>367</v>
      </c>
      <c r="J83" s="81" t="s">
        <v>411</v>
      </c>
      <c r="K83" s="82">
        <v>3</v>
      </c>
      <c r="L83" s="82">
        <v>0</v>
      </c>
      <c r="M83" s="82">
        <v>0</v>
      </c>
      <c r="N83" s="82">
        <v>3</v>
      </c>
      <c r="O83" s="83">
        <v>5</v>
      </c>
      <c r="Q83" s="129" t="s">
        <v>531</v>
      </c>
      <c r="R83" s="19" t="s">
        <v>27</v>
      </c>
      <c r="S83" s="20" t="s">
        <v>601</v>
      </c>
      <c r="T83" s="21">
        <v>3</v>
      </c>
      <c r="U83" s="21">
        <v>0</v>
      </c>
      <c r="V83" s="21">
        <v>0</v>
      </c>
      <c r="W83" s="37">
        <v>3</v>
      </c>
      <c r="X83" s="22">
        <v>5</v>
      </c>
      <c r="Z83" s="129" t="s">
        <v>531</v>
      </c>
      <c r="AA83" s="19" t="s">
        <v>39</v>
      </c>
      <c r="AB83" s="20" t="s">
        <v>601</v>
      </c>
      <c r="AC83" s="21">
        <v>3</v>
      </c>
      <c r="AD83" s="21">
        <v>0</v>
      </c>
      <c r="AE83" s="21">
        <v>0</v>
      </c>
      <c r="AF83" s="37">
        <v>3</v>
      </c>
      <c r="AG83" s="22">
        <v>5</v>
      </c>
    </row>
    <row r="84" spans="1:33" ht="15.75" thickBot="1" x14ac:dyDescent="0.3">
      <c r="A84" s="19" t="s">
        <v>50</v>
      </c>
      <c r="B84" s="20" t="s">
        <v>602</v>
      </c>
      <c r="C84" s="21">
        <v>0</v>
      </c>
      <c r="D84" s="21">
        <v>4</v>
      </c>
      <c r="E84" s="21">
        <v>0</v>
      </c>
      <c r="F84" s="21">
        <v>2</v>
      </c>
      <c r="G84" s="76">
        <v>4</v>
      </c>
      <c r="I84" s="80" t="s">
        <v>39</v>
      </c>
      <c r="J84" s="81" t="s">
        <v>412</v>
      </c>
      <c r="K84" s="82">
        <v>3</v>
      </c>
      <c r="L84" s="82">
        <v>0</v>
      </c>
      <c r="M84" s="82">
        <v>0</v>
      </c>
      <c r="N84" s="82">
        <v>3</v>
      </c>
      <c r="O84" s="83">
        <v>5</v>
      </c>
      <c r="Q84" s="129" t="s">
        <v>531</v>
      </c>
      <c r="R84" s="19" t="s">
        <v>50</v>
      </c>
      <c r="S84" s="20" t="s">
        <v>602</v>
      </c>
      <c r="T84" s="21">
        <v>0</v>
      </c>
      <c r="U84" s="21">
        <v>4</v>
      </c>
      <c r="V84" s="21">
        <v>0</v>
      </c>
      <c r="W84" s="37">
        <v>2</v>
      </c>
      <c r="X84" s="22">
        <v>4</v>
      </c>
      <c r="Z84" s="129" t="s">
        <v>531</v>
      </c>
      <c r="AA84" s="19" t="s">
        <v>50</v>
      </c>
      <c r="AB84" s="20" t="s">
        <v>602</v>
      </c>
      <c r="AC84" s="21">
        <v>0</v>
      </c>
      <c r="AD84" s="21">
        <v>4</v>
      </c>
      <c r="AE84" s="21">
        <v>0</v>
      </c>
      <c r="AF84" s="37">
        <v>2</v>
      </c>
      <c r="AG84" s="22">
        <v>4</v>
      </c>
    </row>
    <row r="85" spans="1:33" ht="15.75" thickBot="1" x14ac:dyDescent="0.3">
      <c r="A85" s="310" t="s">
        <v>232</v>
      </c>
      <c r="B85" s="311"/>
      <c r="C85" s="40">
        <f>SUM(C80:C84)</f>
        <v>5</v>
      </c>
      <c r="D85" s="40">
        <f>SUM(D80:D84)</f>
        <v>14</v>
      </c>
      <c r="E85" s="40">
        <f>SUM(E80:E84)</f>
        <v>2</v>
      </c>
      <c r="F85" s="41">
        <f>SUM(F80:F84)</f>
        <v>13</v>
      </c>
      <c r="G85" s="42">
        <f>SUM(G80:G84)</f>
        <v>31</v>
      </c>
      <c r="I85" s="80" t="s">
        <v>413</v>
      </c>
      <c r="J85" s="81" t="s">
        <v>414</v>
      </c>
      <c r="K85" s="82">
        <v>2</v>
      </c>
      <c r="L85" s="82">
        <v>0</v>
      </c>
      <c r="M85" s="82">
        <v>0</v>
      </c>
      <c r="N85" s="82">
        <v>2</v>
      </c>
      <c r="O85" s="83">
        <v>3</v>
      </c>
      <c r="Q85" s="174"/>
      <c r="R85" s="175"/>
      <c r="S85" s="176" t="s">
        <v>530</v>
      </c>
      <c r="T85" s="175">
        <f>SUM(T80:T84)</f>
        <v>5</v>
      </c>
      <c r="U85" s="175">
        <f>SUM(U80:U84)</f>
        <v>14</v>
      </c>
      <c r="V85" s="175">
        <f>SUM(V80:V84)</f>
        <v>2</v>
      </c>
      <c r="W85" s="175">
        <f>SUM(W80:W84)</f>
        <v>13</v>
      </c>
      <c r="X85" s="177">
        <f>SUM(X80:X84)</f>
        <v>31</v>
      </c>
      <c r="Z85" s="174"/>
      <c r="AA85" s="175"/>
      <c r="AB85" s="176" t="s">
        <v>530</v>
      </c>
      <c r="AC85" s="175">
        <f>SUM(AC80:AC84)</f>
        <v>5</v>
      </c>
      <c r="AD85" s="175">
        <f>SUM(AD80:AD84)</f>
        <v>14</v>
      </c>
      <c r="AE85" s="175">
        <f>SUM(AE80:AE84)</f>
        <v>2</v>
      </c>
      <c r="AF85" s="175">
        <f>SUM(AF80:AF84)</f>
        <v>13</v>
      </c>
      <c r="AG85" s="177">
        <f>SUM(AG80:AG84)</f>
        <v>31</v>
      </c>
    </row>
    <row r="86" spans="1:33" ht="15.75" thickBot="1" x14ac:dyDescent="0.3">
      <c r="A86" s="43"/>
      <c r="B86" s="52"/>
      <c r="C86" s="52"/>
      <c r="D86" s="52"/>
      <c r="E86" s="52"/>
      <c r="F86" s="52"/>
      <c r="G86" s="44"/>
      <c r="I86" s="310" t="s">
        <v>232</v>
      </c>
      <c r="J86" s="311"/>
      <c r="K86" s="92">
        <f>SUM(K79:K85)</f>
        <v>13</v>
      </c>
      <c r="L86" s="92">
        <f>SUM(L79:L85)</f>
        <v>0</v>
      </c>
      <c r="M86" s="92">
        <f>SUM(M79:M85)</f>
        <v>6</v>
      </c>
      <c r="N86" s="245">
        <f>SUM(N79:N85)</f>
        <v>16</v>
      </c>
      <c r="O86" s="246">
        <f>SUM(O79:O85)</f>
        <v>30</v>
      </c>
      <c r="Q86" s="181"/>
      <c r="R86" s="182"/>
      <c r="S86" s="185" t="s">
        <v>533</v>
      </c>
      <c r="T86" s="331">
        <f>W85 +W75 +W65 +W55 +W44 +W33 +W20 +W8</f>
        <v>116</v>
      </c>
      <c r="U86" s="331"/>
      <c r="V86" s="331"/>
      <c r="W86" s="332"/>
      <c r="X86" s="183"/>
      <c r="Z86" s="181"/>
      <c r="AA86" s="182"/>
      <c r="AB86" s="185" t="s">
        <v>533</v>
      </c>
      <c r="AC86" s="331">
        <f>AF85 +AF75 +AF65 +AF55 +AF44 +AF33 +AF20 +AF8</f>
        <v>116</v>
      </c>
      <c r="AD86" s="331"/>
      <c r="AE86" s="331"/>
      <c r="AF86" s="332"/>
      <c r="AG86" s="183"/>
    </row>
    <row r="87" spans="1:33" ht="14.45" customHeight="1" thickBot="1" x14ac:dyDescent="0.3">
      <c r="A87" s="318" t="s">
        <v>55</v>
      </c>
      <c r="B87" s="45" t="s">
        <v>534</v>
      </c>
      <c r="C87" s="326">
        <f>SUM(F85,F75,F66,F56,F45,F34,F24,F12)</f>
        <v>144</v>
      </c>
      <c r="D87" s="327"/>
      <c r="E87" s="327"/>
      <c r="F87" s="327"/>
      <c r="G87" s="328"/>
      <c r="I87" s="318" t="s">
        <v>55</v>
      </c>
      <c r="J87" s="45" t="s">
        <v>534</v>
      </c>
      <c r="K87" s="344">
        <f>SUM(VALUE(N86),VALUE(N77),VALUE(N65),VALUE(N57),VALUE(N46),VALUE(N35),VALUE(N22),VALUE(N11))</f>
        <v>150</v>
      </c>
      <c r="L87" s="345"/>
      <c r="M87" s="345"/>
      <c r="N87" s="345"/>
      <c r="O87" s="346"/>
      <c r="Q87" s="184"/>
      <c r="R87" s="264"/>
      <c r="S87" s="186" t="s">
        <v>525</v>
      </c>
      <c r="T87" s="333">
        <f>X85+X75+X65+X55+X44+X33+X20+X8</f>
        <v>206</v>
      </c>
      <c r="U87" s="333"/>
      <c r="V87" s="333"/>
      <c r="W87" s="334"/>
      <c r="X87" s="44"/>
      <c r="Z87" s="184"/>
      <c r="AA87" s="264"/>
      <c r="AB87" s="186" t="s">
        <v>525</v>
      </c>
      <c r="AC87" s="333">
        <f>AG85+AG75+AG65+AG55+AG44+AG33+AG20+AG8</f>
        <v>206</v>
      </c>
      <c r="AD87" s="333"/>
      <c r="AE87" s="333"/>
      <c r="AF87" s="334"/>
      <c r="AG87" s="44"/>
    </row>
    <row r="88" spans="1:33" x14ac:dyDescent="0.25">
      <c r="A88" s="319"/>
      <c r="B88" s="46" t="s">
        <v>535</v>
      </c>
      <c r="C88" s="315">
        <f>SUM(C85,C75,C66,C56,C45,C34,C24,C12)</f>
        <v>107</v>
      </c>
      <c r="D88" s="316"/>
      <c r="E88" s="316"/>
      <c r="F88" s="316"/>
      <c r="G88" s="317"/>
      <c r="I88" s="319"/>
      <c r="J88" s="46" t="s">
        <v>535</v>
      </c>
      <c r="K88" s="315">
        <f>SUM(K86,K77,K65,K57,K46,K35,K22,K11)</f>
        <v>123</v>
      </c>
      <c r="L88" s="316"/>
      <c r="M88" s="316"/>
      <c r="N88" s="316"/>
      <c r="O88" s="317"/>
      <c r="Q88" s="184"/>
      <c r="R88" s="50"/>
      <c r="S88" s="49"/>
      <c r="T88" s="50"/>
      <c r="U88" s="50"/>
      <c r="V88" s="50"/>
      <c r="W88" s="50"/>
      <c r="X88" s="18"/>
      <c r="Z88" s="184"/>
      <c r="AA88" s="50"/>
      <c r="AB88" s="49"/>
      <c r="AC88" s="50"/>
      <c r="AD88" s="50"/>
      <c r="AE88" s="50"/>
      <c r="AF88" s="50"/>
      <c r="AG88" s="18"/>
    </row>
    <row r="89" spans="1:33" x14ac:dyDescent="0.25">
      <c r="A89" s="319"/>
      <c r="B89" s="46" t="s">
        <v>536</v>
      </c>
      <c r="C89" s="315">
        <f>SUM(D85,D75,D66,D56,D45,D34,D24,D12)</f>
        <v>34</v>
      </c>
      <c r="D89" s="316"/>
      <c r="E89" s="316"/>
      <c r="F89" s="316"/>
      <c r="G89" s="317"/>
      <c r="I89" s="319"/>
      <c r="J89" s="46" t="s">
        <v>536</v>
      </c>
      <c r="K89" s="315">
        <f>SUM(L86,L77,L65,L57,L46,L35,L22,L11)</f>
        <v>14</v>
      </c>
      <c r="L89" s="316"/>
      <c r="M89" s="316"/>
      <c r="N89" s="316"/>
      <c r="O89" s="317"/>
      <c r="Q89" s="184"/>
      <c r="R89" s="50"/>
      <c r="X89" s="18"/>
      <c r="Z89" s="184"/>
      <c r="AA89" s="50"/>
      <c r="AG89" s="18"/>
    </row>
    <row r="90" spans="1:33" x14ac:dyDescent="0.25">
      <c r="A90" s="319"/>
      <c r="B90" s="46" t="s">
        <v>537</v>
      </c>
      <c r="C90" s="315">
        <f>SUM(E85,E75,E66,E56,E45,E34,E24,E12)</f>
        <v>40</v>
      </c>
      <c r="D90" s="316"/>
      <c r="E90" s="316"/>
      <c r="F90" s="316"/>
      <c r="G90" s="317"/>
      <c r="I90" s="319"/>
      <c r="J90" s="46" t="s">
        <v>537</v>
      </c>
      <c r="K90" s="315">
        <f>SUM(M86,M77,M65,M57,M46,M35,M22,M11)</f>
        <v>40</v>
      </c>
      <c r="L90" s="316"/>
      <c r="M90" s="316"/>
      <c r="N90" s="316"/>
      <c r="O90" s="317"/>
      <c r="Q90" s="184"/>
      <c r="R90" s="50"/>
      <c r="X90" s="18"/>
      <c r="Z90" s="184"/>
      <c r="AA90" s="50"/>
      <c r="AG90" s="18"/>
    </row>
    <row r="91" spans="1:33" x14ac:dyDescent="0.25">
      <c r="A91" s="319"/>
      <c r="B91" s="46" t="s">
        <v>538</v>
      </c>
      <c r="C91" s="315">
        <f>SUM(G85,G75,G66,G56,G45,G34,G24,G12)</f>
        <v>244</v>
      </c>
      <c r="D91" s="316"/>
      <c r="E91" s="316"/>
      <c r="F91" s="316"/>
      <c r="G91" s="317"/>
      <c r="I91" s="319"/>
      <c r="J91" s="46" t="s">
        <v>538</v>
      </c>
      <c r="K91" s="360">
        <f>SUM(O86,O77,O65,O57,O46,O35,O22,O11)</f>
        <v>243</v>
      </c>
      <c r="L91" s="316"/>
      <c r="M91" s="316"/>
      <c r="N91" s="316"/>
      <c r="O91" s="317"/>
      <c r="Q91" s="184"/>
      <c r="R91" s="265"/>
      <c r="S91" s="266"/>
      <c r="T91" s="267"/>
      <c r="U91" s="267"/>
      <c r="V91" s="267"/>
      <c r="W91" s="267"/>
      <c r="X91" s="187"/>
      <c r="Z91" s="184"/>
      <c r="AA91" s="265"/>
      <c r="AB91" s="266"/>
      <c r="AC91" s="267"/>
      <c r="AD91" s="267"/>
      <c r="AE91" s="267"/>
      <c r="AF91" s="267"/>
      <c r="AG91" s="187"/>
    </row>
    <row r="92" spans="1:33" x14ac:dyDescent="0.25">
      <c r="A92" s="319"/>
      <c r="B92" s="47" t="s">
        <v>539</v>
      </c>
      <c r="C92" s="315">
        <f>SUM(G83,G81,G73,G65,G64,G63,G55,G54,G53,G42,G32,G31)</f>
        <v>60</v>
      </c>
      <c r="D92" s="316"/>
      <c r="E92" s="316"/>
      <c r="F92" s="316"/>
      <c r="G92" s="317"/>
      <c r="I92" s="319"/>
      <c r="J92" s="47" t="s">
        <v>539</v>
      </c>
      <c r="K92" s="360">
        <f>SUM(O30,O53,O54,O55,O56,O63,O72,O73,O74,O76,O82,O83,O84)</f>
        <v>65</v>
      </c>
      <c r="L92" s="316"/>
      <c r="M92" s="316"/>
      <c r="N92" s="316"/>
      <c r="O92" s="317"/>
      <c r="Q92" s="184"/>
      <c r="R92" s="265"/>
      <c r="S92" s="270"/>
      <c r="T92" s="270"/>
      <c r="U92" s="270"/>
      <c r="V92" s="270"/>
      <c r="W92" s="270"/>
      <c r="X92" s="187"/>
      <c r="Z92" s="184"/>
      <c r="AA92" s="265"/>
      <c r="AB92" s="270"/>
      <c r="AC92" s="270"/>
      <c r="AD92" s="270"/>
      <c r="AE92" s="270"/>
      <c r="AF92" s="270"/>
      <c r="AG92" s="187"/>
    </row>
    <row r="93" spans="1:33" ht="15.75" thickBot="1" x14ac:dyDescent="0.3">
      <c r="A93" s="320"/>
      <c r="B93" s="48" t="s">
        <v>540</v>
      </c>
      <c r="C93" s="312">
        <f>C92/C91*100</f>
        <v>24.590163934426229</v>
      </c>
      <c r="D93" s="313"/>
      <c r="E93" s="313"/>
      <c r="F93" s="313"/>
      <c r="G93" s="314"/>
      <c r="I93" s="320"/>
      <c r="J93" s="48" t="s">
        <v>540</v>
      </c>
      <c r="K93" s="312">
        <f>K92/K91*100</f>
        <v>26.748971193415638</v>
      </c>
      <c r="L93" s="313"/>
      <c r="M93" s="313"/>
      <c r="N93" s="313"/>
      <c r="O93" s="314"/>
      <c r="Q93" s="73"/>
      <c r="X93" s="74"/>
      <c r="Z93" s="73"/>
      <c r="AG93" s="74"/>
    </row>
    <row r="94" spans="1:33" ht="18" x14ac:dyDescent="0.25">
      <c r="A94" s="347" t="s">
        <v>541</v>
      </c>
      <c r="B94" s="348"/>
      <c r="C94" s="348"/>
      <c r="D94" s="348"/>
      <c r="E94" s="348"/>
      <c r="F94" s="348"/>
      <c r="G94" s="349"/>
      <c r="I94" s="283"/>
      <c r="J94" s="273" t="s">
        <v>541</v>
      </c>
      <c r="K94" s="285"/>
      <c r="L94" s="286"/>
      <c r="M94" s="286"/>
      <c r="N94" s="286"/>
      <c r="O94" s="287"/>
      <c r="Q94" s="73"/>
      <c r="X94" s="74"/>
      <c r="Z94" s="73"/>
      <c r="AG94" s="74"/>
    </row>
    <row r="95" spans="1:33" ht="18.75" thickBot="1" x14ac:dyDescent="0.3">
      <c r="A95" s="350"/>
      <c r="B95" s="351"/>
      <c r="C95" s="351"/>
      <c r="D95" s="351"/>
      <c r="E95" s="351"/>
      <c r="F95" s="351"/>
      <c r="G95" s="352"/>
      <c r="I95" s="284"/>
      <c r="J95" s="274" t="s">
        <v>542</v>
      </c>
      <c r="K95" s="288"/>
      <c r="L95" s="289"/>
      <c r="M95" s="289"/>
      <c r="N95" s="289"/>
      <c r="O95" s="290"/>
      <c r="Q95" s="77"/>
      <c r="R95" s="78"/>
      <c r="S95" s="78"/>
      <c r="T95" s="78"/>
      <c r="U95" s="78"/>
      <c r="V95" s="78"/>
      <c r="W95" s="78"/>
      <c r="X95" s="79"/>
      <c r="Z95" s="77"/>
      <c r="AA95" s="78"/>
      <c r="AB95" s="78"/>
      <c r="AC95" s="78"/>
      <c r="AD95" s="78"/>
      <c r="AE95" s="78"/>
      <c r="AF95" s="78"/>
      <c r="AG95" s="79"/>
    </row>
  </sheetData>
  <mergeCells count="76">
    <mergeCell ref="K93:O93"/>
    <mergeCell ref="I77:J77"/>
    <mergeCell ref="I78:O78"/>
    <mergeCell ref="I86:J86"/>
    <mergeCell ref="I87:I93"/>
    <mergeCell ref="K87:O87"/>
    <mergeCell ref="K88:O88"/>
    <mergeCell ref="K89:O89"/>
    <mergeCell ref="K90:O90"/>
    <mergeCell ref="K91:O91"/>
    <mergeCell ref="K92:O92"/>
    <mergeCell ref="I68:O68"/>
    <mergeCell ref="I2:O2"/>
    <mergeCell ref="I3:O3"/>
    <mergeCell ref="I11:J11"/>
    <mergeCell ref="I14:O14"/>
    <mergeCell ref="I22:J22"/>
    <mergeCell ref="I26:O26"/>
    <mergeCell ref="I35:J35"/>
    <mergeCell ref="I37:O37"/>
    <mergeCell ref="I46:J46"/>
    <mergeCell ref="I48:O48"/>
    <mergeCell ref="I57:J57"/>
    <mergeCell ref="I58:O58"/>
    <mergeCell ref="I65:J65"/>
    <mergeCell ref="A45:B45"/>
    <mergeCell ref="A48:G48"/>
    <mergeCell ref="A87:A93"/>
    <mergeCell ref="C87:G87"/>
    <mergeCell ref="C88:G88"/>
    <mergeCell ref="C89:G89"/>
    <mergeCell ref="C90:G90"/>
    <mergeCell ref="C91:G91"/>
    <mergeCell ref="C92:G92"/>
    <mergeCell ref="C93:G93"/>
    <mergeCell ref="A58:G58"/>
    <mergeCell ref="A66:B66"/>
    <mergeCell ref="A68:G68"/>
    <mergeCell ref="A75:B75"/>
    <mergeCell ref="A78:G78"/>
    <mergeCell ref="A85:B85"/>
    <mergeCell ref="Q26:X26"/>
    <mergeCell ref="Z26:AG26"/>
    <mergeCell ref="Q37:X37"/>
    <mergeCell ref="A26:G26"/>
    <mergeCell ref="A34:B34"/>
    <mergeCell ref="A37:G37"/>
    <mergeCell ref="Z37:AG37"/>
    <mergeCell ref="A94:G95"/>
    <mergeCell ref="I94:I95"/>
    <mergeCell ref="K94:O95"/>
    <mergeCell ref="A56:B56"/>
    <mergeCell ref="A1:AG1"/>
    <mergeCell ref="A2:G2"/>
    <mergeCell ref="A3:G3"/>
    <mergeCell ref="A12:B12"/>
    <mergeCell ref="A14:G14"/>
    <mergeCell ref="A24:B24"/>
    <mergeCell ref="Q2:X2"/>
    <mergeCell ref="Z2:AG2"/>
    <mergeCell ref="Q3:X3"/>
    <mergeCell ref="Z3:AG3"/>
    <mergeCell ref="Q14:X14"/>
    <mergeCell ref="Z14:AG14"/>
    <mergeCell ref="Q48:X48"/>
    <mergeCell ref="Z48:AG48"/>
    <mergeCell ref="Q58:X58"/>
    <mergeCell ref="Z58:AG58"/>
    <mergeCell ref="T87:W87"/>
    <mergeCell ref="AC87:AF87"/>
    <mergeCell ref="Q68:X68"/>
    <mergeCell ref="Z68:AG68"/>
    <mergeCell ref="Q78:X78"/>
    <mergeCell ref="Z78:AG78"/>
    <mergeCell ref="T86:W86"/>
    <mergeCell ref="AC86:AF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6D71-E3AA-40EF-A3A9-3DFC32EACD06}">
  <dimension ref="A1:AG95"/>
  <sheetViews>
    <sheetView topLeftCell="A52" zoomScale="70" zoomScaleNormal="70" workbookViewId="0">
      <selection activeCell="J79" sqref="J79"/>
    </sheetView>
  </sheetViews>
  <sheetFormatPr defaultRowHeight="15" x14ac:dyDescent="0.25"/>
  <cols>
    <col min="1" max="1" width="12.140625" customWidth="1"/>
    <col min="2" max="2" width="43.85546875" customWidth="1"/>
    <col min="3" max="3" width="4.85546875" customWidth="1"/>
    <col min="4" max="4" width="3.42578125" bestFit="1" customWidth="1"/>
    <col min="5" max="5" width="3.42578125" customWidth="1"/>
    <col min="6" max="6" width="4.5703125" bestFit="1" customWidth="1"/>
    <col min="7" max="7" width="4.5703125" customWidth="1"/>
    <col min="9" max="9" width="11.5703125" customWidth="1"/>
    <col min="10" max="10" width="40.5703125" bestFit="1" customWidth="1"/>
    <col min="11" max="11" width="5.140625" customWidth="1"/>
    <col min="12" max="12" width="4.140625" customWidth="1"/>
    <col min="13" max="13" width="2.85546875" bestFit="1" customWidth="1"/>
    <col min="14" max="14" width="4.5703125" bestFit="1" customWidth="1"/>
    <col min="15" max="15" width="7.42578125" customWidth="1"/>
    <col min="17" max="17" width="16.28515625" customWidth="1"/>
    <col min="18" max="18" width="13.42578125" customWidth="1"/>
    <col min="19" max="19" width="41.85546875" customWidth="1"/>
    <col min="20" max="20" width="6.28515625" customWidth="1"/>
    <col min="21" max="21" width="4.5703125" customWidth="1"/>
    <col min="22" max="22" width="5.7109375" customWidth="1"/>
    <col min="23" max="23" width="4.5703125" customWidth="1"/>
    <col min="24" max="24" width="7.42578125" customWidth="1"/>
    <col min="26" max="26" width="16.28515625" customWidth="1"/>
    <col min="27" max="27" width="11.85546875" customWidth="1"/>
    <col min="28" max="28" width="41.85546875" customWidth="1"/>
    <col min="29" max="29" width="6.28515625" customWidth="1"/>
    <col min="30" max="30" width="4.5703125" customWidth="1"/>
    <col min="31" max="31" width="5.7109375" customWidth="1"/>
    <col min="32" max="32" width="4.5703125" customWidth="1"/>
    <col min="33" max="33" width="7.42578125" customWidth="1"/>
  </cols>
  <sheetData>
    <row r="1" spans="1:33" ht="24" thickBot="1" x14ac:dyDescent="0.3">
      <c r="A1" s="294" t="s">
        <v>514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6"/>
    </row>
    <row r="2" spans="1:33" ht="64.900000000000006" customHeight="1" thickBot="1" x14ac:dyDescent="0.3">
      <c r="A2" s="321" t="s">
        <v>532</v>
      </c>
      <c r="B2" s="322"/>
      <c r="C2" s="322"/>
      <c r="D2" s="322"/>
      <c r="E2" s="322"/>
      <c r="F2" s="322"/>
      <c r="G2" s="323"/>
      <c r="I2" s="335" t="s">
        <v>550</v>
      </c>
      <c r="J2" s="338"/>
      <c r="K2" s="338"/>
      <c r="L2" s="338"/>
      <c r="M2" s="338"/>
      <c r="N2" s="338"/>
      <c r="O2" s="339"/>
      <c r="Q2" s="335" t="s">
        <v>551</v>
      </c>
      <c r="R2" s="336"/>
      <c r="S2" s="336"/>
      <c r="T2" s="336"/>
      <c r="U2" s="336"/>
      <c r="V2" s="336"/>
      <c r="W2" s="336"/>
      <c r="X2" s="337"/>
      <c r="Z2" s="335" t="s">
        <v>552</v>
      </c>
      <c r="AA2" s="338"/>
      <c r="AB2" s="338"/>
      <c r="AC2" s="338"/>
      <c r="AD2" s="338"/>
      <c r="AE2" s="338"/>
      <c r="AF2" s="338"/>
      <c r="AG2" s="339"/>
    </row>
    <row r="3" spans="1:33" ht="15.75" thickBot="1" x14ac:dyDescent="0.3">
      <c r="A3" s="300" t="s">
        <v>515</v>
      </c>
      <c r="B3" s="301"/>
      <c r="C3" s="301"/>
      <c r="D3" s="301"/>
      <c r="E3" s="301"/>
      <c r="F3" s="301"/>
      <c r="G3" s="302"/>
      <c r="I3" s="305" t="s">
        <v>515</v>
      </c>
      <c r="J3" s="306"/>
      <c r="K3" s="306"/>
      <c r="L3" s="306"/>
      <c r="M3" s="306"/>
      <c r="N3" s="306"/>
      <c r="O3" s="307"/>
      <c r="Q3" s="305" t="s">
        <v>515</v>
      </c>
      <c r="R3" s="306"/>
      <c r="S3" s="306"/>
      <c r="T3" s="306"/>
      <c r="U3" s="306"/>
      <c r="V3" s="306"/>
      <c r="W3" s="306"/>
      <c r="X3" s="307"/>
      <c r="Z3" s="305" t="s">
        <v>515</v>
      </c>
      <c r="AA3" s="306"/>
      <c r="AB3" s="306"/>
      <c r="AC3" s="306"/>
      <c r="AD3" s="306"/>
      <c r="AE3" s="306"/>
      <c r="AF3" s="306"/>
      <c r="AG3" s="307"/>
    </row>
    <row r="4" spans="1:33" x14ac:dyDescent="0.25">
      <c r="A4" s="67" t="s">
        <v>523</v>
      </c>
      <c r="B4" s="68" t="s">
        <v>524</v>
      </c>
      <c r="C4" s="69" t="s">
        <v>1</v>
      </c>
      <c r="D4" s="69" t="s">
        <v>2</v>
      </c>
      <c r="E4" s="69" t="s">
        <v>3</v>
      </c>
      <c r="F4" s="69" t="s">
        <v>4</v>
      </c>
      <c r="G4" s="70" t="s">
        <v>525</v>
      </c>
      <c r="I4" s="24" t="s">
        <v>523</v>
      </c>
      <c r="J4" s="25" t="s">
        <v>524</v>
      </c>
      <c r="K4" s="26" t="s">
        <v>1</v>
      </c>
      <c r="L4" s="26" t="s">
        <v>2</v>
      </c>
      <c r="M4" s="26" t="s">
        <v>3</v>
      </c>
      <c r="N4" s="26" t="s">
        <v>4</v>
      </c>
      <c r="O4" s="27" t="s">
        <v>525</v>
      </c>
      <c r="Q4" s="127"/>
      <c r="R4" s="34" t="s">
        <v>523</v>
      </c>
      <c r="S4" s="33" t="s">
        <v>524</v>
      </c>
      <c r="T4" s="34" t="s">
        <v>1</v>
      </c>
      <c r="U4" s="34" t="s">
        <v>2</v>
      </c>
      <c r="V4" s="34" t="s">
        <v>3</v>
      </c>
      <c r="W4" s="34" t="s">
        <v>4</v>
      </c>
      <c r="X4" s="128" t="s">
        <v>525</v>
      </c>
      <c r="Z4" s="127"/>
      <c r="AA4" s="34" t="s">
        <v>523</v>
      </c>
      <c r="AB4" s="33" t="s">
        <v>524</v>
      </c>
      <c r="AC4" s="34" t="s">
        <v>1</v>
      </c>
      <c r="AD4" s="34" t="s">
        <v>2</v>
      </c>
      <c r="AE4" s="34" t="s">
        <v>3</v>
      </c>
      <c r="AF4" s="34" t="s">
        <v>4</v>
      </c>
      <c r="AG4" s="128" t="s">
        <v>525</v>
      </c>
    </row>
    <row r="5" spans="1:33" x14ac:dyDescent="0.25">
      <c r="A5" s="5" t="s">
        <v>5</v>
      </c>
      <c r="B5" s="6" t="s">
        <v>563</v>
      </c>
      <c r="C5" s="7">
        <v>2</v>
      </c>
      <c r="D5" s="7">
        <v>0</v>
      </c>
      <c r="E5" s="7">
        <v>0</v>
      </c>
      <c r="F5" s="7">
        <v>2</v>
      </c>
      <c r="G5" s="8">
        <v>3</v>
      </c>
      <c r="I5" s="80" t="s">
        <v>237</v>
      </c>
      <c r="J5" s="81" t="s">
        <v>238</v>
      </c>
      <c r="K5" s="82">
        <v>2</v>
      </c>
      <c r="L5" s="82">
        <v>2</v>
      </c>
      <c r="M5" s="82">
        <v>0</v>
      </c>
      <c r="N5" s="82">
        <v>3</v>
      </c>
      <c r="O5" s="83">
        <v>4</v>
      </c>
      <c r="Q5" s="129" t="s">
        <v>531</v>
      </c>
      <c r="R5" s="5" t="s">
        <v>11</v>
      </c>
      <c r="S5" s="6" t="s">
        <v>565</v>
      </c>
      <c r="T5" s="7">
        <v>3</v>
      </c>
      <c r="U5" s="7">
        <v>0</v>
      </c>
      <c r="V5" s="7">
        <v>4</v>
      </c>
      <c r="W5" s="7">
        <v>5</v>
      </c>
      <c r="X5" s="8">
        <v>7</v>
      </c>
      <c r="Z5" s="129" t="s">
        <v>531</v>
      </c>
      <c r="AA5" s="5" t="s">
        <v>11</v>
      </c>
      <c r="AB5" s="6" t="s">
        <v>565</v>
      </c>
      <c r="AC5" s="7">
        <v>3</v>
      </c>
      <c r="AD5" s="7">
        <v>0</v>
      </c>
      <c r="AE5" s="7">
        <v>4</v>
      </c>
      <c r="AF5" s="7">
        <v>5</v>
      </c>
      <c r="AG5" s="8">
        <v>7</v>
      </c>
    </row>
    <row r="6" spans="1:33" x14ac:dyDescent="0.25">
      <c r="A6" s="9" t="s">
        <v>7</v>
      </c>
      <c r="B6" s="6" t="s">
        <v>564</v>
      </c>
      <c r="C6" s="7">
        <v>2</v>
      </c>
      <c r="D6" s="7">
        <v>0</v>
      </c>
      <c r="E6" s="7">
        <v>0</v>
      </c>
      <c r="F6" s="7">
        <v>2</v>
      </c>
      <c r="G6" s="8">
        <v>3</v>
      </c>
      <c r="I6" s="80" t="s">
        <v>58</v>
      </c>
      <c r="J6" s="84" t="s">
        <v>59</v>
      </c>
      <c r="K6" s="82">
        <v>3</v>
      </c>
      <c r="L6" s="82">
        <v>2</v>
      </c>
      <c r="M6" s="82">
        <v>0</v>
      </c>
      <c r="N6" s="82">
        <v>4</v>
      </c>
      <c r="O6" s="83">
        <v>6</v>
      </c>
      <c r="Q6" s="129" t="s">
        <v>531</v>
      </c>
      <c r="R6" s="5" t="s">
        <v>12</v>
      </c>
      <c r="S6" s="6" t="s">
        <v>566</v>
      </c>
      <c r="T6" s="7">
        <v>3</v>
      </c>
      <c r="U6" s="7">
        <v>0</v>
      </c>
      <c r="V6" s="7">
        <v>2</v>
      </c>
      <c r="W6" s="7">
        <v>4</v>
      </c>
      <c r="X6" s="8">
        <v>7</v>
      </c>
      <c r="Z6" s="129" t="s">
        <v>531</v>
      </c>
      <c r="AA6" s="5" t="s">
        <v>12</v>
      </c>
      <c r="AB6" s="6" t="s">
        <v>566</v>
      </c>
      <c r="AC6" s="7">
        <v>3</v>
      </c>
      <c r="AD6" s="7">
        <v>0</v>
      </c>
      <c r="AE6" s="7">
        <v>2</v>
      </c>
      <c r="AF6" s="7">
        <v>4</v>
      </c>
      <c r="AG6" s="8">
        <v>7</v>
      </c>
    </row>
    <row r="7" spans="1:33" ht="15.75" thickBot="1" x14ac:dyDescent="0.3">
      <c r="A7" s="9" t="s">
        <v>8</v>
      </c>
      <c r="B7" s="6" t="s">
        <v>419</v>
      </c>
      <c r="C7" s="7">
        <v>0</v>
      </c>
      <c r="D7" s="7">
        <v>2</v>
      </c>
      <c r="E7" s="7">
        <v>0</v>
      </c>
      <c r="F7" s="7">
        <v>1</v>
      </c>
      <c r="G7" s="8">
        <v>1</v>
      </c>
      <c r="I7" s="80" t="s">
        <v>60</v>
      </c>
      <c r="J7" s="84" t="s">
        <v>61</v>
      </c>
      <c r="K7" s="82">
        <v>3</v>
      </c>
      <c r="L7" s="82">
        <v>0</v>
      </c>
      <c r="M7" s="82">
        <v>2</v>
      </c>
      <c r="N7" s="82">
        <v>4</v>
      </c>
      <c r="O7" s="83">
        <v>6</v>
      </c>
      <c r="Q7" s="140" t="s">
        <v>531</v>
      </c>
      <c r="R7" s="71" t="s">
        <v>13</v>
      </c>
      <c r="S7" s="11" t="s">
        <v>567</v>
      </c>
      <c r="T7" s="54">
        <v>3</v>
      </c>
      <c r="U7" s="54">
        <v>0</v>
      </c>
      <c r="V7" s="54">
        <v>0</v>
      </c>
      <c r="W7" s="54">
        <v>3</v>
      </c>
      <c r="X7" s="72">
        <v>5</v>
      </c>
      <c r="Z7" s="140" t="s">
        <v>531</v>
      </c>
      <c r="AA7" s="71" t="s">
        <v>13</v>
      </c>
      <c r="AB7" s="11" t="s">
        <v>567</v>
      </c>
      <c r="AC7" s="54">
        <v>3</v>
      </c>
      <c r="AD7" s="54">
        <v>0</v>
      </c>
      <c r="AE7" s="54">
        <v>0</v>
      </c>
      <c r="AF7" s="54">
        <v>3</v>
      </c>
      <c r="AG7" s="72">
        <v>5</v>
      </c>
    </row>
    <row r="8" spans="1:33" ht="15.75" thickBot="1" x14ac:dyDescent="0.3">
      <c r="A8" s="9" t="s">
        <v>9</v>
      </c>
      <c r="B8" s="6" t="s">
        <v>239</v>
      </c>
      <c r="C8" s="7">
        <v>3</v>
      </c>
      <c r="D8" s="7">
        <v>0</v>
      </c>
      <c r="E8" s="7">
        <v>0</v>
      </c>
      <c r="F8" s="7">
        <v>3</v>
      </c>
      <c r="G8" s="8">
        <v>3</v>
      </c>
      <c r="I8" s="80" t="s">
        <v>62</v>
      </c>
      <c r="J8" s="81" t="s">
        <v>63</v>
      </c>
      <c r="K8" s="82">
        <v>3</v>
      </c>
      <c r="L8" s="82">
        <v>0</v>
      </c>
      <c r="M8" s="82">
        <v>2</v>
      </c>
      <c r="N8" s="82">
        <v>4</v>
      </c>
      <c r="O8" s="83">
        <v>6</v>
      </c>
      <c r="Q8" s="141"/>
      <c r="R8" s="142"/>
      <c r="S8" s="138" t="s">
        <v>529</v>
      </c>
      <c r="T8" s="143">
        <f>SUM(T5:T7)</f>
        <v>9</v>
      </c>
      <c r="U8" s="143">
        <f>SUM(U5:U7)</f>
        <v>0</v>
      </c>
      <c r="V8" s="143">
        <f>SUM(V5:V7)</f>
        <v>6</v>
      </c>
      <c r="W8" s="143">
        <f>SUM(W5:W7)</f>
        <v>12</v>
      </c>
      <c r="X8" s="144">
        <f>SUM(X5:X7)</f>
        <v>19</v>
      </c>
      <c r="Z8" s="141"/>
      <c r="AA8" s="142"/>
      <c r="AB8" s="138" t="s">
        <v>529</v>
      </c>
      <c r="AC8" s="143">
        <f>SUM(AC5:AC7)</f>
        <v>9</v>
      </c>
      <c r="AD8" s="143">
        <f>SUM(AD5:AD7)</f>
        <v>0</v>
      </c>
      <c r="AE8" s="143">
        <f>SUM(AE5:AE7)</f>
        <v>6</v>
      </c>
      <c r="AF8" s="143">
        <f>SUM(AF5:AF7)</f>
        <v>12</v>
      </c>
      <c r="AG8" s="144">
        <f>SUM(AG5:AG7)</f>
        <v>19</v>
      </c>
    </row>
    <row r="9" spans="1:33" x14ac:dyDescent="0.25">
      <c r="A9" s="5" t="s">
        <v>11</v>
      </c>
      <c r="B9" s="6" t="s">
        <v>565</v>
      </c>
      <c r="C9" s="7">
        <v>3</v>
      </c>
      <c r="D9" s="7">
        <v>0</v>
      </c>
      <c r="E9" s="7">
        <v>4</v>
      </c>
      <c r="F9" s="7">
        <v>5</v>
      </c>
      <c r="G9" s="8">
        <v>7</v>
      </c>
      <c r="I9" s="80" t="s">
        <v>64</v>
      </c>
      <c r="J9" s="81" t="s">
        <v>239</v>
      </c>
      <c r="K9" s="82">
        <v>3</v>
      </c>
      <c r="L9" s="82">
        <v>0</v>
      </c>
      <c r="M9" s="82">
        <v>0</v>
      </c>
      <c r="N9" s="82">
        <v>3</v>
      </c>
      <c r="O9" s="83">
        <v>3</v>
      </c>
      <c r="Q9" s="73"/>
      <c r="X9" s="74"/>
      <c r="Z9" s="73"/>
      <c r="AG9" s="74"/>
    </row>
    <row r="10" spans="1:33" x14ac:dyDescent="0.25">
      <c r="A10" s="5" t="s">
        <v>12</v>
      </c>
      <c r="B10" s="6" t="s">
        <v>566</v>
      </c>
      <c r="C10" s="7">
        <v>3</v>
      </c>
      <c r="D10" s="7">
        <v>0</v>
      </c>
      <c r="E10" s="7">
        <v>2</v>
      </c>
      <c r="F10" s="7">
        <v>4</v>
      </c>
      <c r="G10" s="8">
        <v>7</v>
      </c>
      <c r="I10" s="85" t="s">
        <v>66</v>
      </c>
      <c r="J10" s="86" t="s">
        <v>233</v>
      </c>
      <c r="K10" s="82">
        <v>3</v>
      </c>
      <c r="L10" s="82">
        <v>0</v>
      </c>
      <c r="M10" s="82">
        <v>0</v>
      </c>
      <c r="N10" s="82">
        <v>3</v>
      </c>
      <c r="O10" s="87">
        <v>5</v>
      </c>
      <c r="Q10" s="73"/>
      <c r="X10" s="74"/>
      <c r="Z10" s="73"/>
      <c r="AG10" s="74"/>
    </row>
    <row r="11" spans="1:33" ht="15.75" thickBot="1" x14ac:dyDescent="0.3">
      <c r="A11" s="10" t="s">
        <v>13</v>
      </c>
      <c r="B11" s="11" t="s">
        <v>567</v>
      </c>
      <c r="C11" s="12">
        <v>3</v>
      </c>
      <c r="D11" s="12">
        <v>0</v>
      </c>
      <c r="E11" s="12">
        <v>0</v>
      </c>
      <c r="F11" s="12">
        <v>3</v>
      </c>
      <c r="G11" s="13">
        <v>5</v>
      </c>
      <c r="I11" s="88" t="s">
        <v>68</v>
      </c>
      <c r="J11" s="89" t="s">
        <v>69</v>
      </c>
      <c r="K11" s="90">
        <v>0</v>
      </c>
      <c r="L11" s="90">
        <v>2</v>
      </c>
      <c r="M11" s="90">
        <v>0</v>
      </c>
      <c r="N11" s="90">
        <v>1</v>
      </c>
      <c r="O11" s="91">
        <v>1</v>
      </c>
      <c r="Q11" s="73"/>
      <c r="X11" s="74"/>
      <c r="Z11" s="73"/>
      <c r="AG11" s="74"/>
    </row>
    <row r="12" spans="1:33" ht="15" customHeight="1" thickBot="1" x14ac:dyDescent="0.3">
      <c r="A12" s="303" t="s">
        <v>232</v>
      </c>
      <c r="B12" s="304"/>
      <c r="C12" s="14">
        <f>SUM(C5:C11)</f>
        <v>16</v>
      </c>
      <c r="D12" s="14">
        <f>SUM(D5:D11)</f>
        <v>2</v>
      </c>
      <c r="E12" s="14">
        <f>SUM(E5:E11)</f>
        <v>6</v>
      </c>
      <c r="F12" s="15">
        <f>SUM(F5:F11)</f>
        <v>20</v>
      </c>
      <c r="G12" s="16">
        <f>SUM(G5:G11)</f>
        <v>29</v>
      </c>
      <c r="I12" s="310" t="s">
        <v>232</v>
      </c>
      <c r="J12" s="311"/>
      <c r="K12" s="92">
        <f>SUM(K5:K11)</f>
        <v>17</v>
      </c>
      <c r="L12" s="92">
        <f>SUM(L5:L11)</f>
        <v>6</v>
      </c>
      <c r="M12" s="92">
        <f>SUM(M5:M11)</f>
        <v>4</v>
      </c>
      <c r="N12" s="92">
        <f>SUM(N5:N11)</f>
        <v>22</v>
      </c>
      <c r="O12" s="93">
        <f>SUM(O5:O11)</f>
        <v>31</v>
      </c>
      <c r="Q12" s="73"/>
      <c r="X12" s="74"/>
      <c r="Z12" s="73"/>
      <c r="AG12" s="74"/>
    </row>
    <row r="13" spans="1:33" ht="15.75" thickBot="1" x14ac:dyDescent="0.3">
      <c r="A13" s="17"/>
      <c r="B13" s="49"/>
      <c r="C13" s="50"/>
      <c r="D13" s="50"/>
      <c r="E13" s="50"/>
      <c r="F13" s="50"/>
      <c r="G13" s="18"/>
      <c r="I13" s="73"/>
      <c r="O13" s="74"/>
      <c r="Q13" s="73"/>
      <c r="X13" s="74"/>
      <c r="Z13" s="73"/>
      <c r="AG13" s="74"/>
    </row>
    <row r="14" spans="1:33" ht="15.75" thickBot="1" x14ac:dyDescent="0.3">
      <c r="A14" s="305" t="s">
        <v>516</v>
      </c>
      <c r="B14" s="306"/>
      <c r="C14" s="306"/>
      <c r="D14" s="306"/>
      <c r="E14" s="306"/>
      <c r="F14" s="306"/>
      <c r="G14" s="307"/>
      <c r="I14" s="305" t="s">
        <v>516</v>
      </c>
      <c r="J14" s="306"/>
      <c r="K14" s="306"/>
      <c r="L14" s="306"/>
      <c r="M14" s="306"/>
      <c r="N14" s="306"/>
      <c r="O14" s="307"/>
      <c r="Q14" s="305" t="s">
        <v>516</v>
      </c>
      <c r="R14" s="306"/>
      <c r="S14" s="306"/>
      <c r="T14" s="306"/>
      <c r="U14" s="306"/>
      <c r="V14" s="306"/>
      <c r="W14" s="306"/>
      <c r="X14" s="307"/>
      <c r="Z14" s="305" t="s">
        <v>516</v>
      </c>
      <c r="AA14" s="306"/>
      <c r="AB14" s="306"/>
      <c r="AC14" s="306"/>
      <c r="AD14" s="306"/>
      <c r="AE14" s="306"/>
      <c r="AF14" s="306"/>
      <c r="AG14" s="307"/>
    </row>
    <row r="15" spans="1:33" x14ac:dyDescent="0.25">
      <c r="A15" s="1" t="s">
        <v>523</v>
      </c>
      <c r="B15" s="2" t="s">
        <v>524</v>
      </c>
      <c r="C15" s="3" t="s">
        <v>1</v>
      </c>
      <c r="D15" s="3" t="s">
        <v>2</v>
      </c>
      <c r="E15" s="3" t="s">
        <v>3</v>
      </c>
      <c r="F15" s="3" t="s">
        <v>4</v>
      </c>
      <c r="G15" s="4" t="s">
        <v>525</v>
      </c>
      <c r="I15" s="94" t="s">
        <v>523</v>
      </c>
      <c r="J15" s="95" t="s">
        <v>524</v>
      </c>
      <c r="K15" s="96" t="s">
        <v>1</v>
      </c>
      <c r="L15" s="96" t="s">
        <v>2</v>
      </c>
      <c r="M15" s="96" t="s">
        <v>3</v>
      </c>
      <c r="N15" s="96" t="s">
        <v>4</v>
      </c>
      <c r="O15" s="97" t="s">
        <v>525</v>
      </c>
      <c r="Q15" s="130"/>
      <c r="R15" s="131" t="s">
        <v>523</v>
      </c>
      <c r="S15" s="132" t="s">
        <v>524</v>
      </c>
      <c r="T15" s="133" t="s">
        <v>1</v>
      </c>
      <c r="U15" s="133" t="s">
        <v>2</v>
      </c>
      <c r="V15" s="133" t="s">
        <v>3</v>
      </c>
      <c r="W15" s="133" t="s">
        <v>4</v>
      </c>
      <c r="X15" s="134" t="s">
        <v>525</v>
      </c>
      <c r="Z15" s="130"/>
      <c r="AA15" s="131" t="s">
        <v>523</v>
      </c>
      <c r="AB15" s="132" t="s">
        <v>524</v>
      </c>
      <c r="AC15" s="133" t="s">
        <v>1</v>
      </c>
      <c r="AD15" s="133" t="s">
        <v>2</v>
      </c>
      <c r="AE15" s="133" t="s">
        <v>3</v>
      </c>
      <c r="AF15" s="133" t="s">
        <v>4</v>
      </c>
      <c r="AG15" s="134" t="s">
        <v>525</v>
      </c>
    </row>
    <row r="16" spans="1:33" x14ac:dyDescent="0.25">
      <c r="A16" s="10" t="s">
        <v>14</v>
      </c>
      <c r="B16" s="11" t="s">
        <v>568</v>
      </c>
      <c r="C16" s="12">
        <v>2</v>
      </c>
      <c r="D16" s="12">
        <v>0</v>
      </c>
      <c r="E16" s="12">
        <v>0</v>
      </c>
      <c r="F16" s="12">
        <v>2</v>
      </c>
      <c r="G16" s="13">
        <v>3</v>
      </c>
      <c r="I16" s="80" t="s">
        <v>70</v>
      </c>
      <c r="J16" s="84" t="s">
        <v>71</v>
      </c>
      <c r="K16" s="82">
        <v>2</v>
      </c>
      <c r="L16" s="82">
        <v>0</v>
      </c>
      <c r="M16" s="82">
        <v>2</v>
      </c>
      <c r="N16" s="82">
        <v>3</v>
      </c>
      <c r="O16" s="83">
        <v>4</v>
      </c>
      <c r="Q16" s="129" t="s">
        <v>531</v>
      </c>
      <c r="R16" s="10" t="s">
        <v>20</v>
      </c>
      <c r="S16" s="11" t="s">
        <v>569</v>
      </c>
      <c r="T16" s="12">
        <v>3</v>
      </c>
      <c r="U16" s="12">
        <v>0</v>
      </c>
      <c r="V16" s="12">
        <v>2</v>
      </c>
      <c r="W16" s="12">
        <v>4</v>
      </c>
      <c r="X16" s="13">
        <v>7</v>
      </c>
      <c r="Z16" s="129" t="s">
        <v>531</v>
      </c>
      <c r="AA16" s="10" t="s">
        <v>20</v>
      </c>
      <c r="AB16" s="11" t="s">
        <v>569</v>
      </c>
      <c r="AC16" s="12">
        <v>3</v>
      </c>
      <c r="AD16" s="12">
        <v>0</v>
      </c>
      <c r="AE16" s="12">
        <v>2</v>
      </c>
      <c r="AF16" s="12">
        <v>4</v>
      </c>
      <c r="AG16" s="13">
        <v>7</v>
      </c>
    </row>
    <row r="17" spans="1:33" x14ac:dyDescent="0.25">
      <c r="A17" s="10" t="s">
        <v>15</v>
      </c>
      <c r="B17" s="11" t="s">
        <v>101</v>
      </c>
      <c r="C17" s="12">
        <v>2</v>
      </c>
      <c r="D17" s="12">
        <v>0</v>
      </c>
      <c r="E17" s="12">
        <v>0</v>
      </c>
      <c r="F17" s="12">
        <v>2</v>
      </c>
      <c r="G17" s="13">
        <v>3</v>
      </c>
      <c r="I17" s="80" t="s">
        <v>72</v>
      </c>
      <c r="J17" s="84" t="s">
        <v>234</v>
      </c>
      <c r="K17" s="82">
        <v>3</v>
      </c>
      <c r="L17" s="82">
        <v>0</v>
      </c>
      <c r="M17" s="82">
        <v>0</v>
      </c>
      <c r="N17" s="82">
        <v>3</v>
      </c>
      <c r="O17" s="83">
        <v>4</v>
      </c>
      <c r="Q17" s="129" t="s">
        <v>531</v>
      </c>
      <c r="R17" s="10" t="s">
        <v>21</v>
      </c>
      <c r="S17" s="11" t="s">
        <v>570</v>
      </c>
      <c r="T17" s="12">
        <v>3</v>
      </c>
      <c r="U17" s="12">
        <v>0</v>
      </c>
      <c r="V17" s="12">
        <v>0</v>
      </c>
      <c r="W17" s="12">
        <v>3</v>
      </c>
      <c r="X17" s="13">
        <v>5</v>
      </c>
      <c r="Z17" s="129" t="s">
        <v>531</v>
      </c>
      <c r="AA17" s="10" t="s">
        <v>21</v>
      </c>
      <c r="AB17" s="11" t="s">
        <v>570</v>
      </c>
      <c r="AC17" s="12">
        <v>3</v>
      </c>
      <c r="AD17" s="12">
        <v>0</v>
      </c>
      <c r="AE17" s="12">
        <v>0</v>
      </c>
      <c r="AF17" s="12">
        <v>3</v>
      </c>
      <c r="AG17" s="13">
        <v>5</v>
      </c>
    </row>
    <row r="18" spans="1:33" x14ac:dyDescent="0.25">
      <c r="A18" s="10" t="s">
        <v>17</v>
      </c>
      <c r="B18" s="11" t="s">
        <v>267</v>
      </c>
      <c r="C18" s="12">
        <v>0</v>
      </c>
      <c r="D18" s="12">
        <v>2</v>
      </c>
      <c r="E18" s="12">
        <v>0</v>
      </c>
      <c r="F18" s="12">
        <v>1</v>
      </c>
      <c r="G18" s="13">
        <v>1</v>
      </c>
      <c r="I18" s="80" t="s">
        <v>73</v>
      </c>
      <c r="J18" s="84" t="s">
        <v>74</v>
      </c>
      <c r="K18" s="82">
        <v>3</v>
      </c>
      <c r="L18" s="82">
        <v>2</v>
      </c>
      <c r="M18" s="82">
        <v>0</v>
      </c>
      <c r="N18" s="82">
        <v>4</v>
      </c>
      <c r="O18" s="83">
        <v>6</v>
      </c>
      <c r="Q18" s="129" t="s">
        <v>531</v>
      </c>
      <c r="R18" s="10" t="s">
        <v>22</v>
      </c>
      <c r="S18" s="11" t="s">
        <v>571</v>
      </c>
      <c r="T18" s="12">
        <v>3</v>
      </c>
      <c r="U18" s="12">
        <v>0</v>
      </c>
      <c r="V18" s="12">
        <v>0</v>
      </c>
      <c r="W18" s="12">
        <v>3</v>
      </c>
      <c r="X18" s="13">
        <v>4</v>
      </c>
      <c r="Z18" s="129" t="s">
        <v>531</v>
      </c>
      <c r="AA18" s="10" t="s">
        <v>22</v>
      </c>
      <c r="AB18" s="11" t="s">
        <v>571</v>
      </c>
      <c r="AC18" s="12">
        <v>3</v>
      </c>
      <c r="AD18" s="12">
        <v>0</v>
      </c>
      <c r="AE18" s="12">
        <v>0</v>
      </c>
      <c r="AF18" s="12">
        <v>3</v>
      </c>
      <c r="AG18" s="13">
        <v>4</v>
      </c>
    </row>
    <row r="19" spans="1:33" ht="26.25" thickBot="1" x14ac:dyDescent="0.3">
      <c r="A19" s="10" t="s">
        <v>18</v>
      </c>
      <c r="B19" s="11" t="s">
        <v>80</v>
      </c>
      <c r="C19" s="12">
        <v>3</v>
      </c>
      <c r="D19" s="12">
        <v>0</v>
      </c>
      <c r="E19" s="12">
        <v>0</v>
      </c>
      <c r="F19" s="12">
        <v>3</v>
      </c>
      <c r="G19" s="13">
        <v>3</v>
      </c>
      <c r="I19" s="80" t="s">
        <v>77</v>
      </c>
      <c r="J19" s="84" t="s">
        <v>78</v>
      </c>
      <c r="K19" s="82">
        <v>3</v>
      </c>
      <c r="L19" s="82">
        <v>0</v>
      </c>
      <c r="M19" s="82">
        <v>2</v>
      </c>
      <c r="N19" s="82">
        <v>4</v>
      </c>
      <c r="O19" s="83">
        <v>6</v>
      </c>
      <c r="Q19" s="135" t="s">
        <v>531</v>
      </c>
      <c r="R19" s="71" t="s">
        <v>23</v>
      </c>
      <c r="S19" s="53" t="s">
        <v>572</v>
      </c>
      <c r="T19" s="54">
        <v>2</v>
      </c>
      <c r="U19" s="54">
        <v>2</v>
      </c>
      <c r="V19" s="54">
        <v>0</v>
      </c>
      <c r="W19" s="54">
        <v>3</v>
      </c>
      <c r="X19" s="72">
        <v>4</v>
      </c>
      <c r="Z19" s="135" t="s">
        <v>531</v>
      </c>
      <c r="AA19" s="71" t="s">
        <v>23</v>
      </c>
      <c r="AB19" s="53" t="s">
        <v>572</v>
      </c>
      <c r="AC19" s="54">
        <v>2</v>
      </c>
      <c r="AD19" s="54">
        <v>2</v>
      </c>
      <c r="AE19" s="54">
        <v>0</v>
      </c>
      <c r="AF19" s="54">
        <v>3</v>
      </c>
      <c r="AG19" s="72">
        <v>4</v>
      </c>
    </row>
    <row r="20" spans="1:33" ht="15.75" thickBot="1" x14ac:dyDescent="0.3">
      <c r="A20" s="10" t="s">
        <v>20</v>
      </c>
      <c r="B20" s="11" t="s">
        <v>569</v>
      </c>
      <c r="C20" s="12">
        <v>3</v>
      </c>
      <c r="D20" s="12">
        <v>0</v>
      </c>
      <c r="E20" s="12">
        <v>2</v>
      </c>
      <c r="F20" s="12">
        <v>4</v>
      </c>
      <c r="G20" s="13">
        <v>7</v>
      </c>
      <c r="I20" s="80" t="s">
        <v>79</v>
      </c>
      <c r="J20" s="84" t="s">
        <v>80</v>
      </c>
      <c r="K20" s="82">
        <v>3</v>
      </c>
      <c r="L20" s="82">
        <v>0</v>
      </c>
      <c r="M20" s="82">
        <v>0</v>
      </c>
      <c r="N20" s="82">
        <v>3</v>
      </c>
      <c r="O20" s="83">
        <v>3</v>
      </c>
      <c r="Q20" s="136"/>
      <c r="R20" s="137"/>
      <c r="S20" s="138" t="s">
        <v>529</v>
      </c>
      <c r="T20" s="136">
        <f>SUM(T16:T19)</f>
        <v>11</v>
      </c>
      <c r="U20" s="136">
        <f>SUM(U16:U19)</f>
        <v>2</v>
      </c>
      <c r="V20" s="136">
        <f>SUM(V16:V19)</f>
        <v>2</v>
      </c>
      <c r="W20" s="136">
        <f>SUM(W16:W19)</f>
        <v>13</v>
      </c>
      <c r="X20" s="139">
        <f>SUM(X16:X19)</f>
        <v>20</v>
      </c>
      <c r="Z20" s="136"/>
      <c r="AA20" s="137"/>
      <c r="AB20" s="138" t="s">
        <v>529</v>
      </c>
      <c r="AC20" s="136">
        <f>SUM(AC16:AC19)</f>
        <v>11</v>
      </c>
      <c r="AD20" s="136">
        <f>SUM(AD16:AD19)</f>
        <v>2</v>
      </c>
      <c r="AE20" s="136">
        <f>SUM(AE16:AE19)</f>
        <v>2</v>
      </c>
      <c r="AF20" s="136">
        <f>SUM(AF16:AF19)</f>
        <v>13</v>
      </c>
      <c r="AG20" s="139">
        <f>SUM(AG16:AG19)</f>
        <v>20</v>
      </c>
    </row>
    <row r="21" spans="1:33" x14ac:dyDescent="0.25">
      <c r="A21" s="10" t="s">
        <v>21</v>
      </c>
      <c r="B21" s="11" t="s">
        <v>570</v>
      </c>
      <c r="C21" s="12">
        <v>3</v>
      </c>
      <c r="D21" s="12">
        <v>0</v>
      </c>
      <c r="E21" s="12">
        <v>0</v>
      </c>
      <c r="F21" s="12">
        <v>3</v>
      </c>
      <c r="G21" s="13">
        <v>5</v>
      </c>
      <c r="I21" s="80" t="s">
        <v>75</v>
      </c>
      <c r="J21" s="81" t="s">
        <v>76</v>
      </c>
      <c r="K21" s="82">
        <v>2</v>
      </c>
      <c r="L21" s="82">
        <v>0</v>
      </c>
      <c r="M21" s="82">
        <v>2</v>
      </c>
      <c r="N21" s="82">
        <v>3</v>
      </c>
      <c r="O21" s="83">
        <v>5</v>
      </c>
      <c r="Q21" s="73"/>
      <c r="X21" s="74"/>
      <c r="Z21" s="73"/>
      <c r="AG21" s="74"/>
    </row>
    <row r="22" spans="1:33" x14ac:dyDescent="0.25">
      <c r="A22" s="10" t="s">
        <v>22</v>
      </c>
      <c r="B22" s="11" t="s">
        <v>571</v>
      </c>
      <c r="C22" s="12">
        <v>3</v>
      </c>
      <c r="D22" s="12">
        <v>0</v>
      </c>
      <c r="E22" s="12">
        <v>0</v>
      </c>
      <c r="F22" s="12">
        <v>3</v>
      </c>
      <c r="G22" s="13">
        <v>4</v>
      </c>
      <c r="I22" s="80" t="s">
        <v>81</v>
      </c>
      <c r="J22" s="81" t="s">
        <v>82</v>
      </c>
      <c r="K22" s="82">
        <v>0</v>
      </c>
      <c r="L22" s="82">
        <v>2</v>
      </c>
      <c r="M22" s="82">
        <v>0</v>
      </c>
      <c r="N22" s="82">
        <v>1</v>
      </c>
      <c r="O22" s="83">
        <v>1</v>
      </c>
      <c r="Q22" s="73"/>
      <c r="X22" s="74"/>
      <c r="Z22" s="73"/>
      <c r="AG22" s="74"/>
    </row>
    <row r="23" spans="1:33" ht="26.25" thickBot="1" x14ac:dyDescent="0.3">
      <c r="A23" s="71" t="s">
        <v>23</v>
      </c>
      <c r="B23" s="53" t="s">
        <v>572</v>
      </c>
      <c r="C23" s="54">
        <v>2</v>
      </c>
      <c r="D23" s="54">
        <v>2</v>
      </c>
      <c r="E23" s="54">
        <v>0</v>
      </c>
      <c r="F23" s="54">
        <v>3</v>
      </c>
      <c r="G23" s="72">
        <v>4</v>
      </c>
      <c r="I23" s="324" t="s">
        <v>232</v>
      </c>
      <c r="J23" s="325"/>
      <c r="K23" s="98">
        <f>SUM(K16:K22)</f>
        <v>16</v>
      </c>
      <c r="L23" s="98">
        <f t="shared" ref="L23:O23" si="0">SUM(L16:L22)</f>
        <v>4</v>
      </c>
      <c r="M23" s="98">
        <f t="shared" si="0"/>
        <v>6</v>
      </c>
      <c r="N23" s="98">
        <f t="shared" si="0"/>
        <v>21</v>
      </c>
      <c r="O23" s="99">
        <f t="shared" si="0"/>
        <v>29</v>
      </c>
      <c r="Q23" s="73"/>
      <c r="X23" s="74"/>
      <c r="Z23" s="73"/>
      <c r="AG23" s="74"/>
    </row>
    <row r="24" spans="1:33" ht="15.75" thickBot="1" x14ac:dyDescent="0.3">
      <c r="A24" s="308" t="s">
        <v>232</v>
      </c>
      <c r="B24" s="309"/>
      <c r="C24" s="55">
        <f>SUM(C16:C23)</f>
        <v>18</v>
      </c>
      <c r="D24" s="55">
        <f>SUM(D16:D23)</f>
        <v>4</v>
      </c>
      <c r="E24" s="55">
        <f>SUM(E16:E23)</f>
        <v>2</v>
      </c>
      <c r="F24" s="55">
        <f>SUM(F16:F23)</f>
        <v>21</v>
      </c>
      <c r="G24" s="56">
        <f>SUM(G16:G23)</f>
        <v>30</v>
      </c>
      <c r="I24" s="73"/>
      <c r="O24" s="74"/>
      <c r="Q24" s="73"/>
      <c r="X24" s="74"/>
      <c r="Z24" s="73"/>
      <c r="AG24" s="74"/>
    </row>
    <row r="25" spans="1:33" ht="15.75" thickBot="1" x14ac:dyDescent="0.3">
      <c r="A25" s="73"/>
      <c r="G25" s="74"/>
      <c r="I25" s="73"/>
      <c r="O25" s="74"/>
      <c r="Q25" s="73"/>
      <c r="X25" s="74"/>
      <c r="Z25" s="73"/>
      <c r="AG25" s="74"/>
    </row>
    <row r="26" spans="1:33" ht="15.75" thickBot="1" x14ac:dyDescent="0.3">
      <c r="A26" s="305" t="s">
        <v>517</v>
      </c>
      <c r="B26" s="306"/>
      <c r="C26" s="306"/>
      <c r="D26" s="306"/>
      <c r="E26" s="306"/>
      <c r="F26" s="306"/>
      <c r="G26" s="307"/>
      <c r="I26" s="305" t="s">
        <v>517</v>
      </c>
      <c r="J26" s="306"/>
      <c r="K26" s="306"/>
      <c r="L26" s="306"/>
      <c r="M26" s="306"/>
      <c r="N26" s="306"/>
      <c r="O26" s="307"/>
      <c r="Q26" s="305" t="s">
        <v>517</v>
      </c>
      <c r="R26" s="306"/>
      <c r="S26" s="306"/>
      <c r="T26" s="306"/>
      <c r="U26" s="306"/>
      <c r="V26" s="306"/>
      <c r="W26" s="306"/>
      <c r="X26" s="307"/>
      <c r="Z26" s="305" t="s">
        <v>517</v>
      </c>
      <c r="AA26" s="306"/>
      <c r="AB26" s="306"/>
      <c r="AC26" s="306"/>
      <c r="AD26" s="306"/>
      <c r="AE26" s="306"/>
      <c r="AF26" s="306"/>
      <c r="AG26" s="307"/>
    </row>
    <row r="27" spans="1:33" x14ac:dyDescent="0.25">
      <c r="A27" s="1" t="s">
        <v>523</v>
      </c>
      <c r="B27" s="2" t="s">
        <v>524</v>
      </c>
      <c r="C27" s="3" t="s">
        <v>1</v>
      </c>
      <c r="D27" s="3" t="s">
        <v>2</v>
      </c>
      <c r="E27" s="3" t="s">
        <v>3</v>
      </c>
      <c r="F27" s="3" t="s">
        <v>4</v>
      </c>
      <c r="G27" s="4" t="s">
        <v>525</v>
      </c>
      <c r="I27" s="24" t="s">
        <v>523</v>
      </c>
      <c r="J27" s="25" t="s">
        <v>524</v>
      </c>
      <c r="K27" s="26" t="s">
        <v>1</v>
      </c>
      <c r="L27" s="26" t="s">
        <v>2</v>
      </c>
      <c r="M27" s="26" t="s">
        <v>3</v>
      </c>
      <c r="N27" s="26" t="s">
        <v>4</v>
      </c>
      <c r="O27" s="27" t="s">
        <v>525</v>
      </c>
      <c r="Q27" s="145"/>
      <c r="R27" s="146" t="s">
        <v>523</v>
      </c>
      <c r="S27" s="147" t="s">
        <v>524</v>
      </c>
      <c r="T27" s="133" t="s">
        <v>1</v>
      </c>
      <c r="U27" s="133" t="s">
        <v>2</v>
      </c>
      <c r="V27" s="133" t="s">
        <v>3</v>
      </c>
      <c r="W27" s="148" t="s">
        <v>4</v>
      </c>
      <c r="X27" s="149" t="s">
        <v>525</v>
      </c>
      <c r="Z27" s="145"/>
      <c r="AA27" s="146" t="s">
        <v>523</v>
      </c>
      <c r="AB27" s="147" t="s">
        <v>524</v>
      </c>
      <c r="AC27" s="133" t="s">
        <v>1</v>
      </c>
      <c r="AD27" s="133" t="s">
        <v>2</v>
      </c>
      <c r="AE27" s="133" t="s">
        <v>3</v>
      </c>
      <c r="AF27" s="148" t="s">
        <v>4</v>
      </c>
      <c r="AG27" s="149" t="s">
        <v>525</v>
      </c>
    </row>
    <row r="28" spans="1:33" x14ac:dyDescent="0.25">
      <c r="A28" s="19" t="s">
        <v>24</v>
      </c>
      <c r="B28" s="20" t="s">
        <v>573</v>
      </c>
      <c r="C28" s="21">
        <v>3</v>
      </c>
      <c r="D28" s="21">
        <v>0</v>
      </c>
      <c r="E28" s="21">
        <v>2</v>
      </c>
      <c r="F28" s="21">
        <v>4</v>
      </c>
      <c r="G28" s="22">
        <v>5</v>
      </c>
      <c r="I28" s="213" t="s">
        <v>240</v>
      </c>
      <c r="J28" s="214" t="s">
        <v>195</v>
      </c>
      <c r="K28" s="215">
        <v>3</v>
      </c>
      <c r="L28" s="215">
        <v>0</v>
      </c>
      <c r="M28" s="215">
        <v>0</v>
      </c>
      <c r="N28" s="215">
        <v>3</v>
      </c>
      <c r="O28" s="216">
        <v>6</v>
      </c>
      <c r="Q28" s="129" t="s">
        <v>531</v>
      </c>
      <c r="R28" s="19" t="s">
        <v>24</v>
      </c>
      <c r="S28" s="20" t="s">
        <v>573</v>
      </c>
      <c r="T28" s="21">
        <v>3</v>
      </c>
      <c r="U28" s="21">
        <v>0</v>
      </c>
      <c r="V28" s="21">
        <v>2</v>
      </c>
      <c r="W28" s="21">
        <v>4</v>
      </c>
      <c r="X28" s="22">
        <v>5</v>
      </c>
      <c r="Z28" s="129" t="s">
        <v>531</v>
      </c>
      <c r="AA28" s="19" t="s">
        <v>24</v>
      </c>
      <c r="AB28" s="20" t="s">
        <v>573</v>
      </c>
      <c r="AC28" s="21">
        <v>3</v>
      </c>
      <c r="AD28" s="21">
        <v>0</v>
      </c>
      <c r="AE28" s="21">
        <v>2</v>
      </c>
      <c r="AF28" s="21">
        <v>4</v>
      </c>
      <c r="AG28" s="22">
        <v>5</v>
      </c>
    </row>
    <row r="29" spans="1:33" x14ac:dyDescent="0.25">
      <c r="A29" s="23" t="s">
        <v>25</v>
      </c>
      <c r="B29" s="20" t="s">
        <v>574</v>
      </c>
      <c r="C29" s="21">
        <v>3</v>
      </c>
      <c r="D29" s="21">
        <v>0</v>
      </c>
      <c r="E29" s="21">
        <v>2</v>
      </c>
      <c r="F29" s="21">
        <v>4</v>
      </c>
      <c r="G29" s="22">
        <v>7</v>
      </c>
      <c r="I29" s="217" t="s">
        <v>241</v>
      </c>
      <c r="J29" s="280" t="s">
        <v>242</v>
      </c>
      <c r="K29" s="218">
        <v>2</v>
      </c>
      <c r="L29" s="218">
        <v>0</v>
      </c>
      <c r="M29" s="218">
        <v>2</v>
      </c>
      <c r="N29" s="218">
        <v>3</v>
      </c>
      <c r="O29" s="219">
        <v>4</v>
      </c>
      <c r="Q29" s="129" t="s">
        <v>531</v>
      </c>
      <c r="R29" s="23" t="s">
        <v>25</v>
      </c>
      <c r="S29" s="20" t="s">
        <v>574</v>
      </c>
      <c r="T29" s="21">
        <v>3</v>
      </c>
      <c r="U29" s="21">
        <v>0</v>
      </c>
      <c r="V29" s="21">
        <v>2</v>
      </c>
      <c r="W29" s="21">
        <v>4</v>
      </c>
      <c r="X29" s="22">
        <v>7</v>
      </c>
      <c r="Z29" s="129" t="s">
        <v>531</v>
      </c>
      <c r="AA29" s="23" t="s">
        <v>25</v>
      </c>
      <c r="AB29" s="20" t="s">
        <v>574</v>
      </c>
      <c r="AC29" s="21">
        <v>3</v>
      </c>
      <c r="AD29" s="21">
        <v>0</v>
      </c>
      <c r="AE29" s="21">
        <v>2</v>
      </c>
      <c r="AF29" s="21">
        <v>4</v>
      </c>
      <c r="AG29" s="22">
        <v>7</v>
      </c>
    </row>
    <row r="30" spans="1:33" x14ac:dyDescent="0.25">
      <c r="A30" s="19" t="s">
        <v>26</v>
      </c>
      <c r="B30" s="20" t="s">
        <v>575</v>
      </c>
      <c r="C30" s="21">
        <v>2</v>
      </c>
      <c r="D30" s="21">
        <v>0</v>
      </c>
      <c r="E30" s="21">
        <v>0</v>
      </c>
      <c r="F30" s="21">
        <v>2</v>
      </c>
      <c r="G30" s="22">
        <v>3</v>
      </c>
      <c r="I30" s="213" t="s">
        <v>83</v>
      </c>
      <c r="J30" s="214" t="s">
        <v>84</v>
      </c>
      <c r="K30" s="215">
        <v>2</v>
      </c>
      <c r="L30" s="215">
        <v>0</v>
      </c>
      <c r="M30" s="215">
        <v>2</v>
      </c>
      <c r="N30" s="215">
        <v>3</v>
      </c>
      <c r="O30" s="220">
        <v>5</v>
      </c>
      <c r="Q30" s="129" t="s">
        <v>531</v>
      </c>
      <c r="R30" s="19" t="s">
        <v>26</v>
      </c>
      <c r="S30" s="20" t="s">
        <v>575</v>
      </c>
      <c r="T30" s="21">
        <v>2</v>
      </c>
      <c r="U30" s="21">
        <v>0</v>
      </c>
      <c r="V30" s="21">
        <v>0</v>
      </c>
      <c r="W30" s="21">
        <v>2</v>
      </c>
      <c r="X30" s="22">
        <v>3</v>
      </c>
      <c r="Z30" s="129" t="s">
        <v>531</v>
      </c>
      <c r="AA30" s="19" t="s">
        <v>26</v>
      </c>
      <c r="AB30" s="20" t="s">
        <v>575</v>
      </c>
      <c r="AC30" s="21">
        <v>2</v>
      </c>
      <c r="AD30" s="21">
        <v>0</v>
      </c>
      <c r="AE30" s="21">
        <v>0</v>
      </c>
      <c r="AF30" s="21">
        <v>2</v>
      </c>
      <c r="AG30" s="22">
        <v>3</v>
      </c>
    </row>
    <row r="31" spans="1:33" x14ac:dyDescent="0.25">
      <c r="A31" s="19" t="s">
        <v>27</v>
      </c>
      <c r="B31" s="20" t="s">
        <v>576</v>
      </c>
      <c r="C31" s="21">
        <v>2</v>
      </c>
      <c r="D31" s="21">
        <v>0</v>
      </c>
      <c r="E31" s="21">
        <v>2</v>
      </c>
      <c r="F31" s="21">
        <v>3</v>
      </c>
      <c r="G31" s="22">
        <v>5</v>
      </c>
      <c r="I31" s="213" t="s">
        <v>243</v>
      </c>
      <c r="J31" s="214" t="s">
        <v>109</v>
      </c>
      <c r="K31" s="215">
        <v>3</v>
      </c>
      <c r="L31" s="215">
        <v>0</v>
      </c>
      <c r="M31" s="215">
        <v>0</v>
      </c>
      <c r="N31" s="215">
        <v>3</v>
      </c>
      <c r="O31" s="216">
        <v>4</v>
      </c>
      <c r="Q31" s="129" t="s">
        <v>531</v>
      </c>
      <c r="R31" s="19" t="s">
        <v>27</v>
      </c>
      <c r="S31" s="20" t="s">
        <v>576</v>
      </c>
      <c r="T31" s="21">
        <v>2</v>
      </c>
      <c r="U31" s="21">
        <v>0</v>
      </c>
      <c r="V31" s="21">
        <v>2</v>
      </c>
      <c r="W31" s="21">
        <v>3</v>
      </c>
      <c r="X31" s="22">
        <v>5</v>
      </c>
      <c r="Z31" s="129" t="s">
        <v>531</v>
      </c>
      <c r="AA31" s="19" t="s">
        <v>27</v>
      </c>
      <c r="AB31" s="20" t="s">
        <v>576</v>
      </c>
      <c r="AC31" s="21">
        <v>2</v>
      </c>
      <c r="AD31" s="21">
        <v>0</v>
      </c>
      <c r="AE31" s="21">
        <v>2</v>
      </c>
      <c r="AF31" s="21">
        <v>3</v>
      </c>
      <c r="AG31" s="22">
        <v>5</v>
      </c>
    </row>
    <row r="32" spans="1:33" ht="15.75" thickBot="1" x14ac:dyDescent="0.3">
      <c r="A32" s="19" t="s">
        <v>27</v>
      </c>
      <c r="B32" s="20" t="s">
        <v>577</v>
      </c>
      <c r="C32" s="21">
        <v>2</v>
      </c>
      <c r="D32" s="21">
        <v>0</v>
      </c>
      <c r="E32" s="21">
        <v>2</v>
      </c>
      <c r="F32" s="21">
        <v>3</v>
      </c>
      <c r="G32" s="22">
        <v>5</v>
      </c>
      <c r="I32" s="221" t="s">
        <v>89</v>
      </c>
      <c r="J32" s="222" t="s">
        <v>90</v>
      </c>
      <c r="K32" s="223">
        <v>2</v>
      </c>
      <c r="L32" s="223">
        <v>2</v>
      </c>
      <c r="M32" s="223">
        <v>0</v>
      </c>
      <c r="N32" s="223">
        <v>3</v>
      </c>
      <c r="O32" s="224">
        <v>5</v>
      </c>
      <c r="Q32" s="129" t="s">
        <v>531</v>
      </c>
      <c r="R32" s="19" t="s">
        <v>27</v>
      </c>
      <c r="S32" s="20" t="s">
        <v>577</v>
      </c>
      <c r="T32" s="21">
        <v>2</v>
      </c>
      <c r="U32" s="21">
        <v>0</v>
      </c>
      <c r="V32" s="21">
        <v>2</v>
      </c>
      <c r="W32" s="21">
        <v>3</v>
      </c>
      <c r="X32" s="22">
        <v>5</v>
      </c>
      <c r="Z32" s="129" t="s">
        <v>531</v>
      </c>
      <c r="AA32" s="19" t="s">
        <v>27</v>
      </c>
      <c r="AB32" s="20" t="s">
        <v>577</v>
      </c>
      <c r="AC32" s="21">
        <v>2</v>
      </c>
      <c r="AD32" s="21">
        <v>0</v>
      </c>
      <c r="AE32" s="21">
        <v>2</v>
      </c>
      <c r="AF32" s="21">
        <v>3</v>
      </c>
      <c r="AG32" s="22">
        <v>5</v>
      </c>
    </row>
    <row r="33" spans="1:33" ht="15.75" thickBot="1" x14ac:dyDescent="0.3">
      <c r="A33" s="57" t="s">
        <v>28</v>
      </c>
      <c r="B33" s="58" t="s">
        <v>67</v>
      </c>
      <c r="C33" s="59">
        <v>3</v>
      </c>
      <c r="D33" s="59">
        <v>0</v>
      </c>
      <c r="E33" s="59">
        <v>0</v>
      </c>
      <c r="F33" s="59">
        <v>3</v>
      </c>
      <c r="G33" s="60">
        <v>5</v>
      </c>
      <c r="I33" s="213" t="s">
        <v>7</v>
      </c>
      <c r="J33" s="214" t="s">
        <v>92</v>
      </c>
      <c r="K33" s="215">
        <v>2</v>
      </c>
      <c r="L33" s="215">
        <v>0</v>
      </c>
      <c r="M33" s="215">
        <v>0</v>
      </c>
      <c r="N33" s="215">
        <v>2</v>
      </c>
      <c r="O33" s="216">
        <v>3</v>
      </c>
      <c r="Q33" s="141"/>
      <c r="R33" s="150"/>
      <c r="S33" s="138" t="s">
        <v>529</v>
      </c>
      <c r="T33" s="137">
        <f>SUM(T28:T32)</f>
        <v>12</v>
      </c>
      <c r="U33" s="137">
        <f>SUM(U28:U32)</f>
        <v>0</v>
      </c>
      <c r="V33" s="137">
        <f>SUM(V28:V32)</f>
        <v>8</v>
      </c>
      <c r="W33" s="137">
        <f>SUM(W28:W32)</f>
        <v>16</v>
      </c>
      <c r="X33" s="151">
        <f>SUM(X28:X32)</f>
        <v>25</v>
      </c>
      <c r="Z33" s="141"/>
      <c r="AA33" s="150"/>
      <c r="AB33" s="138" t="s">
        <v>529</v>
      </c>
      <c r="AC33" s="137">
        <f>SUM(AC28:AC32)</f>
        <v>12</v>
      </c>
      <c r="AD33" s="137">
        <f>SUM(AD28:AD32)</f>
        <v>0</v>
      </c>
      <c r="AE33" s="137">
        <f>SUM(AE28:AE32)</f>
        <v>8</v>
      </c>
      <c r="AF33" s="137">
        <f>SUM(AF28:AF32)</f>
        <v>16</v>
      </c>
      <c r="AG33" s="151">
        <f>SUM(AG28:AG32)</f>
        <v>25</v>
      </c>
    </row>
    <row r="34" spans="1:33" ht="26.25" thickBot="1" x14ac:dyDescent="0.3">
      <c r="A34" s="310" t="s">
        <v>232</v>
      </c>
      <c r="B34" s="311"/>
      <c r="C34" s="61">
        <f>SUM(C28:C33)</f>
        <v>15</v>
      </c>
      <c r="D34" s="61">
        <f>SUM(D28:D33)</f>
        <v>0</v>
      </c>
      <c r="E34" s="61">
        <f>SUM(E28:E33)</f>
        <v>8</v>
      </c>
      <c r="F34" s="61">
        <f>SUM(F28:F33)</f>
        <v>19</v>
      </c>
      <c r="G34" s="62">
        <f>SUM(G28:G33)</f>
        <v>30</v>
      </c>
      <c r="I34" s="213" t="s">
        <v>5</v>
      </c>
      <c r="J34" s="214" t="s">
        <v>244</v>
      </c>
      <c r="K34" s="215">
        <v>2</v>
      </c>
      <c r="L34" s="215">
        <v>0</v>
      </c>
      <c r="M34" s="215">
        <v>0</v>
      </c>
      <c r="N34" s="215">
        <v>2</v>
      </c>
      <c r="O34" s="216">
        <v>3</v>
      </c>
      <c r="Q34" s="73"/>
      <c r="X34" s="74"/>
      <c r="Z34" s="73"/>
      <c r="AG34" s="74"/>
    </row>
    <row r="35" spans="1:33" x14ac:dyDescent="0.25">
      <c r="A35" s="17"/>
      <c r="B35" s="49"/>
      <c r="C35" s="51"/>
      <c r="D35" s="51"/>
      <c r="E35" s="51"/>
      <c r="F35" s="51"/>
      <c r="G35" s="225"/>
      <c r="I35" s="213" t="s">
        <v>164</v>
      </c>
      <c r="J35" s="214" t="s">
        <v>91</v>
      </c>
      <c r="K35" s="215">
        <v>2</v>
      </c>
      <c r="L35" s="215">
        <v>0</v>
      </c>
      <c r="M35" s="215">
        <v>0</v>
      </c>
      <c r="N35" s="215">
        <v>2</v>
      </c>
      <c r="O35" s="216">
        <v>3</v>
      </c>
      <c r="Q35" s="73"/>
      <c r="X35" s="74"/>
      <c r="Z35" s="73"/>
      <c r="AG35" s="74"/>
    </row>
    <row r="36" spans="1:33" ht="15.75" thickBot="1" x14ac:dyDescent="0.3">
      <c r="A36" s="17"/>
      <c r="B36" s="49"/>
      <c r="C36" s="50"/>
      <c r="D36" s="50"/>
      <c r="E36" s="50"/>
      <c r="F36" s="50"/>
      <c r="G36" s="18"/>
      <c r="I36" s="324" t="s">
        <v>232</v>
      </c>
      <c r="J36" s="325"/>
      <c r="K36" s="106">
        <f>SUM(K28:K35)</f>
        <v>18</v>
      </c>
      <c r="L36" s="106">
        <f>SUM(L28:L35)</f>
        <v>2</v>
      </c>
      <c r="M36" s="106">
        <f>SUM(M28:M35)</f>
        <v>4</v>
      </c>
      <c r="N36" s="106">
        <f>SUM(N28:N35)</f>
        <v>21</v>
      </c>
      <c r="O36" s="107">
        <f>SUM(O28:O35)</f>
        <v>33</v>
      </c>
      <c r="Q36" s="73"/>
      <c r="X36" s="74"/>
      <c r="Z36" s="73"/>
      <c r="AG36" s="74"/>
    </row>
    <row r="37" spans="1:33" ht="15.75" thickBot="1" x14ac:dyDescent="0.3">
      <c r="A37" s="305" t="s">
        <v>518</v>
      </c>
      <c r="B37" s="306"/>
      <c r="C37" s="306"/>
      <c r="D37" s="306"/>
      <c r="E37" s="306"/>
      <c r="F37" s="306"/>
      <c r="G37" s="307"/>
      <c r="I37" s="305" t="s">
        <v>518</v>
      </c>
      <c r="J37" s="306"/>
      <c r="K37" s="306"/>
      <c r="L37" s="306"/>
      <c r="M37" s="306"/>
      <c r="N37" s="306"/>
      <c r="O37" s="307"/>
      <c r="Q37" s="305" t="s">
        <v>518</v>
      </c>
      <c r="R37" s="306"/>
      <c r="S37" s="306"/>
      <c r="T37" s="306"/>
      <c r="U37" s="306"/>
      <c r="V37" s="306"/>
      <c r="W37" s="306"/>
      <c r="X37" s="307"/>
      <c r="Z37" s="305" t="s">
        <v>518</v>
      </c>
      <c r="AA37" s="306"/>
      <c r="AB37" s="306"/>
      <c r="AC37" s="306"/>
      <c r="AD37" s="306"/>
      <c r="AE37" s="306"/>
      <c r="AF37" s="306"/>
      <c r="AG37" s="307"/>
    </row>
    <row r="38" spans="1:33" x14ac:dyDescent="0.25">
      <c r="A38" s="24" t="s">
        <v>523</v>
      </c>
      <c r="B38" s="25" t="s">
        <v>524</v>
      </c>
      <c r="C38" s="26" t="s">
        <v>1</v>
      </c>
      <c r="D38" s="26" t="s">
        <v>2</v>
      </c>
      <c r="E38" s="26" t="s">
        <v>3</v>
      </c>
      <c r="F38" s="26" t="s">
        <v>4</v>
      </c>
      <c r="G38" s="27" t="s">
        <v>525</v>
      </c>
      <c r="I38" s="24" t="s">
        <v>523</v>
      </c>
      <c r="J38" s="25" t="s">
        <v>524</v>
      </c>
      <c r="K38" s="26" t="s">
        <v>1</v>
      </c>
      <c r="L38" s="26" t="s">
        <v>2</v>
      </c>
      <c r="M38" s="26" t="s">
        <v>3</v>
      </c>
      <c r="N38" s="26" t="s">
        <v>4</v>
      </c>
      <c r="O38" s="27" t="s">
        <v>525</v>
      </c>
      <c r="Q38" s="145"/>
      <c r="R38" s="133" t="s">
        <v>523</v>
      </c>
      <c r="S38" s="132" t="s">
        <v>524</v>
      </c>
      <c r="T38" s="133" t="s">
        <v>1</v>
      </c>
      <c r="U38" s="133" t="s">
        <v>2</v>
      </c>
      <c r="V38" s="133" t="s">
        <v>3</v>
      </c>
      <c r="W38" s="133" t="s">
        <v>4</v>
      </c>
      <c r="X38" s="134" t="s">
        <v>525</v>
      </c>
      <c r="Z38" s="145"/>
      <c r="AA38" s="133" t="s">
        <v>523</v>
      </c>
      <c r="AB38" s="132" t="s">
        <v>524</v>
      </c>
      <c r="AC38" s="133" t="s">
        <v>1</v>
      </c>
      <c r="AD38" s="133" t="s">
        <v>2</v>
      </c>
      <c r="AE38" s="133" t="s">
        <v>3</v>
      </c>
      <c r="AF38" s="133" t="s">
        <v>4</v>
      </c>
      <c r="AG38" s="134" t="s">
        <v>525</v>
      </c>
    </row>
    <row r="39" spans="1:33" x14ac:dyDescent="0.25">
      <c r="A39" s="19" t="s">
        <v>30</v>
      </c>
      <c r="B39" s="20" t="s">
        <v>578</v>
      </c>
      <c r="C39" s="21">
        <v>3</v>
      </c>
      <c r="D39" s="21">
        <v>0</v>
      </c>
      <c r="E39" s="21">
        <v>2</v>
      </c>
      <c r="F39" s="21">
        <v>4</v>
      </c>
      <c r="G39" s="22">
        <v>5</v>
      </c>
      <c r="I39" s="80" t="s">
        <v>245</v>
      </c>
      <c r="J39" s="84" t="s">
        <v>199</v>
      </c>
      <c r="K39" s="82">
        <v>3</v>
      </c>
      <c r="L39" s="82">
        <v>0</v>
      </c>
      <c r="M39" s="82">
        <v>0</v>
      </c>
      <c r="N39" s="82">
        <v>3</v>
      </c>
      <c r="O39" s="83">
        <v>6</v>
      </c>
      <c r="Q39" s="129" t="s">
        <v>531</v>
      </c>
      <c r="R39" s="19" t="s">
        <v>30</v>
      </c>
      <c r="S39" s="20" t="s">
        <v>578</v>
      </c>
      <c r="T39" s="21">
        <v>3</v>
      </c>
      <c r="U39" s="21">
        <v>0</v>
      </c>
      <c r="V39" s="21">
        <v>2</v>
      </c>
      <c r="W39" s="21">
        <v>4</v>
      </c>
      <c r="X39" s="22">
        <v>5</v>
      </c>
      <c r="Z39" s="129" t="s">
        <v>531</v>
      </c>
      <c r="AA39" s="19" t="s">
        <v>30</v>
      </c>
      <c r="AB39" s="20" t="s">
        <v>578</v>
      </c>
      <c r="AC39" s="21">
        <v>3</v>
      </c>
      <c r="AD39" s="21">
        <v>0</v>
      </c>
      <c r="AE39" s="21">
        <v>2</v>
      </c>
      <c r="AF39" s="21">
        <v>4</v>
      </c>
      <c r="AG39" s="22">
        <v>5</v>
      </c>
    </row>
    <row r="40" spans="1:33" x14ac:dyDescent="0.25">
      <c r="A40" s="19" t="s">
        <v>31</v>
      </c>
      <c r="B40" s="20" t="s">
        <v>579</v>
      </c>
      <c r="C40" s="21">
        <v>3</v>
      </c>
      <c r="D40" s="21">
        <v>0</v>
      </c>
      <c r="E40" s="21">
        <v>2</v>
      </c>
      <c r="F40" s="21">
        <v>4</v>
      </c>
      <c r="G40" s="22">
        <v>7</v>
      </c>
      <c r="I40" s="108" t="s">
        <v>246</v>
      </c>
      <c r="J40" s="84" t="s">
        <v>247</v>
      </c>
      <c r="K40" s="82">
        <v>2</v>
      </c>
      <c r="L40" s="82">
        <v>0</v>
      </c>
      <c r="M40" s="82">
        <v>2</v>
      </c>
      <c r="N40" s="82">
        <v>3</v>
      </c>
      <c r="O40" s="87">
        <v>5</v>
      </c>
      <c r="Q40" s="129" t="s">
        <v>531</v>
      </c>
      <c r="R40" s="19" t="s">
        <v>31</v>
      </c>
      <c r="S40" s="20" t="s">
        <v>579</v>
      </c>
      <c r="T40" s="21">
        <v>3</v>
      </c>
      <c r="U40" s="21">
        <v>0</v>
      </c>
      <c r="V40" s="21">
        <v>2</v>
      </c>
      <c r="W40" s="21">
        <v>4</v>
      </c>
      <c r="X40" s="22">
        <v>7</v>
      </c>
      <c r="Z40" s="129" t="s">
        <v>531</v>
      </c>
      <c r="AA40" s="19" t="s">
        <v>31</v>
      </c>
      <c r="AB40" s="20" t="s">
        <v>579</v>
      </c>
      <c r="AC40" s="21">
        <v>3</v>
      </c>
      <c r="AD40" s="21">
        <v>0</v>
      </c>
      <c r="AE40" s="21">
        <v>2</v>
      </c>
      <c r="AF40" s="21">
        <v>4</v>
      </c>
      <c r="AG40" s="22">
        <v>7</v>
      </c>
    </row>
    <row r="41" spans="1:33" x14ac:dyDescent="0.25">
      <c r="A41" s="19" t="s">
        <v>32</v>
      </c>
      <c r="B41" s="20" t="s">
        <v>580</v>
      </c>
      <c r="C41" s="21">
        <v>2</v>
      </c>
      <c r="D41" s="21">
        <v>0</v>
      </c>
      <c r="E41" s="21">
        <v>0</v>
      </c>
      <c r="F41" s="21">
        <v>2</v>
      </c>
      <c r="G41" s="22">
        <v>3</v>
      </c>
      <c r="I41" s="109" t="s">
        <v>248</v>
      </c>
      <c r="J41" s="110" t="s">
        <v>249</v>
      </c>
      <c r="K41" s="111">
        <v>2</v>
      </c>
      <c r="L41" s="111">
        <v>0</v>
      </c>
      <c r="M41" s="111">
        <v>2</v>
      </c>
      <c r="N41" s="111">
        <v>3</v>
      </c>
      <c r="O41" s="112">
        <v>4</v>
      </c>
      <c r="Q41" s="129" t="s">
        <v>531</v>
      </c>
      <c r="R41" s="19" t="s">
        <v>32</v>
      </c>
      <c r="S41" s="20" t="s">
        <v>580</v>
      </c>
      <c r="T41" s="21">
        <v>2</v>
      </c>
      <c r="U41" s="21">
        <v>0</v>
      </c>
      <c r="V41" s="21">
        <v>0</v>
      </c>
      <c r="W41" s="21">
        <v>2</v>
      </c>
      <c r="X41" s="22">
        <v>3</v>
      </c>
      <c r="Z41" s="129" t="s">
        <v>531</v>
      </c>
      <c r="AA41" s="19" t="s">
        <v>32</v>
      </c>
      <c r="AB41" s="20" t="s">
        <v>580</v>
      </c>
      <c r="AC41" s="21">
        <v>2</v>
      </c>
      <c r="AD41" s="21">
        <v>0</v>
      </c>
      <c r="AE41" s="21">
        <v>0</v>
      </c>
      <c r="AF41" s="21">
        <v>2</v>
      </c>
      <c r="AG41" s="22">
        <v>3</v>
      </c>
    </row>
    <row r="42" spans="1:33" x14ac:dyDescent="0.25">
      <c r="A42" s="19" t="s">
        <v>27</v>
      </c>
      <c r="B42" s="20" t="s">
        <v>581</v>
      </c>
      <c r="C42" s="21">
        <v>2</v>
      </c>
      <c r="D42" s="21">
        <v>0</v>
      </c>
      <c r="E42" s="21">
        <v>2</v>
      </c>
      <c r="F42" s="21">
        <v>3</v>
      </c>
      <c r="G42" s="22">
        <v>5</v>
      </c>
      <c r="I42" s="113" t="s">
        <v>99</v>
      </c>
      <c r="J42" s="114" t="s">
        <v>100</v>
      </c>
      <c r="K42" s="115">
        <v>3</v>
      </c>
      <c r="L42" s="115">
        <v>0</v>
      </c>
      <c r="M42" s="115">
        <v>0</v>
      </c>
      <c r="N42" s="115">
        <v>3</v>
      </c>
      <c r="O42" s="116">
        <v>5</v>
      </c>
      <c r="Q42" s="129" t="s">
        <v>531</v>
      </c>
      <c r="R42" s="19" t="s">
        <v>27</v>
      </c>
      <c r="S42" s="20" t="s">
        <v>581</v>
      </c>
      <c r="T42" s="21">
        <v>2</v>
      </c>
      <c r="U42" s="21">
        <v>0</v>
      </c>
      <c r="V42" s="21">
        <v>2</v>
      </c>
      <c r="W42" s="21">
        <v>3</v>
      </c>
      <c r="X42" s="22">
        <v>5</v>
      </c>
      <c r="Z42" s="129" t="s">
        <v>531</v>
      </c>
      <c r="AA42" s="19" t="s">
        <v>27</v>
      </c>
      <c r="AB42" s="20" t="s">
        <v>581</v>
      </c>
      <c r="AC42" s="21">
        <v>2</v>
      </c>
      <c r="AD42" s="21">
        <v>0</v>
      </c>
      <c r="AE42" s="21">
        <v>2</v>
      </c>
      <c r="AF42" s="21">
        <v>3</v>
      </c>
      <c r="AG42" s="22">
        <v>5</v>
      </c>
    </row>
    <row r="43" spans="1:33" ht="15.75" thickBot="1" x14ac:dyDescent="0.3">
      <c r="A43" s="19" t="s">
        <v>33</v>
      </c>
      <c r="B43" s="20" t="s">
        <v>91</v>
      </c>
      <c r="C43" s="21">
        <v>2</v>
      </c>
      <c r="D43" s="21">
        <v>0</v>
      </c>
      <c r="E43" s="21">
        <v>0</v>
      </c>
      <c r="F43" s="21">
        <v>2</v>
      </c>
      <c r="G43" s="22">
        <v>3</v>
      </c>
      <c r="I43" s="80" t="s">
        <v>15</v>
      </c>
      <c r="J43" s="84" t="s">
        <v>101</v>
      </c>
      <c r="K43" s="82">
        <v>2</v>
      </c>
      <c r="L43" s="82">
        <v>0</v>
      </c>
      <c r="M43" s="82">
        <v>0</v>
      </c>
      <c r="N43" s="82">
        <v>2</v>
      </c>
      <c r="O43" s="83">
        <v>3</v>
      </c>
      <c r="Q43" s="129" t="s">
        <v>531</v>
      </c>
      <c r="R43" s="19" t="s">
        <v>35</v>
      </c>
      <c r="S43" s="58" t="s">
        <v>582</v>
      </c>
      <c r="T43" s="28">
        <v>3</v>
      </c>
      <c r="U43" s="28">
        <v>0</v>
      </c>
      <c r="V43" s="28">
        <v>4</v>
      </c>
      <c r="W43" s="28">
        <v>5</v>
      </c>
      <c r="X43" s="29">
        <v>7</v>
      </c>
      <c r="Z43" s="129" t="s">
        <v>531</v>
      </c>
      <c r="AA43" s="19" t="s">
        <v>35</v>
      </c>
      <c r="AB43" s="58" t="s">
        <v>582</v>
      </c>
      <c r="AC43" s="28">
        <v>3</v>
      </c>
      <c r="AD43" s="28">
        <v>0</v>
      </c>
      <c r="AE43" s="28">
        <v>4</v>
      </c>
      <c r="AF43" s="28">
        <v>5</v>
      </c>
      <c r="AG43" s="29">
        <v>7</v>
      </c>
    </row>
    <row r="44" spans="1:33" ht="15.75" thickBot="1" x14ac:dyDescent="0.3">
      <c r="A44" s="57" t="s">
        <v>35</v>
      </c>
      <c r="B44" s="58" t="s">
        <v>582</v>
      </c>
      <c r="C44" s="63">
        <v>3</v>
      </c>
      <c r="D44" s="63">
        <v>0</v>
      </c>
      <c r="E44" s="63">
        <v>4</v>
      </c>
      <c r="F44" s="63">
        <v>5</v>
      </c>
      <c r="G44" s="64">
        <v>7</v>
      </c>
      <c r="I44" s="80" t="s">
        <v>14</v>
      </c>
      <c r="J44" s="229" t="s">
        <v>250</v>
      </c>
      <c r="K44" s="82">
        <v>2</v>
      </c>
      <c r="L44" s="82">
        <v>0</v>
      </c>
      <c r="M44" s="82">
        <v>0</v>
      </c>
      <c r="N44" s="82">
        <v>2</v>
      </c>
      <c r="O44" s="83">
        <v>3</v>
      </c>
      <c r="Q44" s="278"/>
      <c r="R44" s="279"/>
      <c r="S44" s="279" t="s">
        <v>529</v>
      </c>
      <c r="T44" s="164">
        <f>SUM(T39:T43)</f>
        <v>13</v>
      </c>
      <c r="U44" s="164">
        <f>SUM(U39:U43)</f>
        <v>0</v>
      </c>
      <c r="V44" s="164">
        <f>SUM(V39:V43)</f>
        <v>10</v>
      </c>
      <c r="W44" s="164">
        <f>SUM(W39:W43)</f>
        <v>18</v>
      </c>
      <c r="X44" s="165">
        <f>SUM(X39:X43)</f>
        <v>27</v>
      </c>
      <c r="Z44" s="278"/>
      <c r="AA44" s="279"/>
      <c r="AB44" s="279" t="s">
        <v>529</v>
      </c>
      <c r="AC44" s="164">
        <f>SUM(AC39:AC43)</f>
        <v>13</v>
      </c>
      <c r="AD44" s="164">
        <f>SUM(AD39:AD43)</f>
        <v>0</v>
      </c>
      <c r="AE44" s="164">
        <f>SUM(AE39:AE43)</f>
        <v>10</v>
      </c>
      <c r="AF44" s="164">
        <f>SUM(AF39:AF43)</f>
        <v>18</v>
      </c>
      <c r="AG44" s="165">
        <f>SUM(AG39:AG43)</f>
        <v>27</v>
      </c>
    </row>
    <row r="45" spans="1:33" ht="15.75" thickBot="1" x14ac:dyDescent="0.3">
      <c r="A45" s="310" t="s">
        <v>232</v>
      </c>
      <c r="B45" s="311"/>
      <c r="C45" s="65">
        <f>SUM(C39:C44)</f>
        <v>15</v>
      </c>
      <c r="D45" s="65">
        <f>SUM(D39:D44)</f>
        <v>0</v>
      </c>
      <c r="E45" s="65">
        <f>SUM(E39:E44)</f>
        <v>10</v>
      </c>
      <c r="F45" s="65">
        <f>SUM(F39:F44)</f>
        <v>20</v>
      </c>
      <c r="G45" s="66">
        <f>SUM(G39:G44)</f>
        <v>30</v>
      </c>
      <c r="I45" s="80" t="s">
        <v>251</v>
      </c>
      <c r="J45" s="84" t="s">
        <v>103</v>
      </c>
      <c r="K45" s="82">
        <v>0</v>
      </c>
      <c r="L45" s="82">
        <v>0</v>
      </c>
      <c r="M45" s="82">
        <v>0</v>
      </c>
      <c r="N45" s="82">
        <v>0</v>
      </c>
      <c r="O45" s="87">
        <v>5</v>
      </c>
      <c r="Q45" s="73"/>
      <c r="X45" s="74"/>
      <c r="Z45" s="73"/>
      <c r="AG45" s="74"/>
    </row>
    <row r="46" spans="1:33" x14ac:dyDescent="0.25">
      <c r="A46" s="17"/>
      <c r="B46" s="49"/>
      <c r="C46" s="50"/>
      <c r="D46" s="50"/>
      <c r="E46" s="50"/>
      <c r="F46" s="50"/>
      <c r="G46" s="18"/>
      <c r="I46" s="324" t="s">
        <v>232</v>
      </c>
      <c r="J46" s="325"/>
      <c r="K46" s="106">
        <f>SUM(K39:K45)</f>
        <v>14</v>
      </c>
      <c r="L46" s="106">
        <f t="shared" ref="L46:O46" si="1">SUM(L39:L45)</f>
        <v>0</v>
      </c>
      <c r="M46" s="106">
        <f t="shared" si="1"/>
        <v>4</v>
      </c>
      <c r="N46" s="106">
        <f t="shared" si="1"/>
        <v>16</v>
      </c>
      <c r="O46" s="107">
        <f t="shared" si="1"/>
        <v>31</v>
      </c>
      <c r="Q46" s="73"/>
      <c r="X46" s="74"/>
      <c r="Z46" s="73"/>
      <c r="AG46" s="74"/>
    </row>
    <row r="47" spans="1:33" ht="15.75" thickBot="1" x14ac:dyDescent="0.3">
      <c r="A47" s="17"/>
      <c r="B47" s="49"/>
      <c r="C47" s="50"/>
      <c r="D47" s="50"/>
      <c r="E47" s="50"/>
      <c r="F47" s="50"/>
      <c r="G47" s="18"/>
      <c r="I47" s="73"/>
      <c r="O47" s="74"/>
      <c r="Q47" s="73"/>
      <c r="X47" s="74"/>
      <c r="Z47" s="73"/>
      <c r="AG47" s="74"/>
    </row>
    <row r="48" spans="1:33" ht="15.75" thickBot="1" x14ac:dyDescent="0.3">
      <c r="A48" s="305" t="s">
        <v>519</v>
      </c>
      <c r="B48" s="306"/>
      <c r="C48" s="306"/>
      <c r="D48" s="306"/>
      <c r="E48" s="306"/>
      <c r="F48" s="306"/>
      <c r="G48" s="307"/>
      <c r="I48" s="305" t="s">
        <v>519</v>
      </c>
      <c r="J48" s="306"/>
      <c r="K48" s="306"/>
      <c r="L48" s="306"/>
      <c r="M48" s="306"/>
      <c r="N48" s="306"/>
      <c r="O48" s="307"/>
      <c r="Q48" s="305" t="s">
        <v>519</v>
      </c>
      <c r="R48" s="306"/>
      <c r="S48" s="306"/>
      <c r="T48" s="306"/>
      <c r="U48" s="306"/>
      <c r="V48" s="306"/>
      <c r="W48" s="306"/>
      <c r="X48" s="307"/>
      <c r="Z48" s="305" t="s">
        <v>519</v>
      </c>
      <c r="AA48" s="306"/>
      <c r="AB48" s="306"/>
      <c r="AC48" s="306"/>
      <c r="AD48" s="306"/>
      <c r="AE48" s="306"/>
      <c r="AF48" s="306"/>
      <c r="AG48" s="307"/>
    </row>
    <row r="49" spans="1:33" x14ac:dyDescent="0.25">
      <c r="A49" s="24" t="s">
        <v>523</v>
      </c>
      <c r="B49" s="25" t="s">
        <v>524</v>
      </c>
      <c r="C49" s="26" t="s">
        <v>1</v>
      </c>
      <c r="D49" s="26" t="s">
        <v>2</v>
      </c>
      <c r="E49" s="26" t="s">
        <v>3</v>
      </c>
      <c r="F49" s="26" t="s">
        <v>4</v>
      </c>
      <c r="G49" s="27" t="s">
        <v>525</v>
      </c>
      <c r="I49" s="24" t="s">
        <v>523</v>
      </c>
      <c r="J49" s="25" t="s">
        <v>524</v>
      </c>
      <c r="K49" s="26" t="s">
        <v>1</v>
      </c>
      <c r="L49" s="26" t="s">
        <v>2</v>
      </c>
      <c r="M49" s="26" t="s">
        <v>3</v>
      </c>
      <c r="N49" s="26" t="s">
        <v>4</v>
      </c>
      <c r="O49" s="27" t="s">
        <v>525</v>
      </c>
      <c r="Q49" s="169"/>
      <c r="R49" s="166" t="s">
        <v>523</v>
      </c>
      <c r="S49" s="167" t="s">
        <v>524</v>
      </c>
      <c r="T49" s="166" t="s">
        <v>1</v>
      </c>
      <c r="U49" s="166" t="s">
        <v>2</v>
      </c>
      <c r="V49" s="166" t="s">
        <v>3</v>
      </c>
      <c r="W49" s="166" t="s">
        <v>4</v>
      </c>
      <c r="X49" s="168" t="s">
        <v>525</v>
      </c>
      <c r="Z49" s="169"/>
      <c r="AA49" s="166" t="s">
        <v>523</v>
      </c>
      <c r="AB49" s="167" t="s">
        <v>524</v>
      </c>
      <c r="AC49" s="166" t="s">
        <v>1</v>
      </c>
      <c r="AD49" s="166" t="s">
        <v>2</v>
      </c>
      <c r="AE49" s="166" t="s">
        <v>3</v>
      </c>
      <c r="AF49" s="166" t="s">
        <v>4</v>
      </c>
      <c r="AG49" s="168" t="s">
        <v>525</v>
      </c>
    </row>
    <row r="50" spans="1:33" x14ac:dyDescent="0.25">
      <c r="A50" s="19" t="s">
        <v>36</v>
      </c>
      <c r="B50" s="20" t="s">
        <v>583</v>
      </c>
      <c r="C50" s="21">
        <v>3</v>
      </c>
      <c r="D50" s="21">
        <v>0</v>
      </c>
      <c r="E50" s="21">
        <v>0</v>
      </c>
      <c r="F50" s="21">
        <v>3</v>
      </c>
      <c r="G50" s="22">
        <v>5</v>
      </c>
      <c r="I50" s="80" t="s">
        <v>252</v>
      </c>
      <c r="J50" s="81" t="s">
        <v>253</v>
      </c>
      <c r="K50" s="82">
        <v>2</v>
      </c>
      <c r="L50" s="82">
        <v>0</v>
      </c>
      <c r="M50" s="82">
        <v>2</v>
      </c>
      <c r="N50" s="82">
        <v>3</v>
      </c>
      <c r="O50" s="101">
        <v>5</v>
      </c>
      <c r="Q50" s="135" t="s">
        <v>531</v>
      </c>
      <c r="R50" s="157" t="s">
        <v>36</v>
      </c>
      <c r="S50" s="20" t="s">
        <v>583</v>
      </c>
      <c r="T50" s="158">
        <v>3</v>
      </c>
      <c r="U50" s="158">
        <v>0</v>
      </c>
      <c r="V50" s="158">
        <v>0</v>
      </c>
      <c r="W50" s="158">
        <v>3</v>
      </c>
      <c r="X50" s="159">
        <v>5</v>
      </c>
      <c r="Z50" s="135" t="s">
        <v>531</v>
      </c>
      <c r="AA50" s="157" t="s">
        <v>36</v>
      </c>
      <c r="AB50" s="20" t="s">
        <v>583</v>
      </c>
      <c r="AC50" s="158">
        <v>3</v>
      </c>
      <c r="AD50" s="158">
        <v>0</v>
      </c>
      <c r="AE50" s="158">
        <v>0</v>
      </c>
      <c r="AF50" s="158">
        <v>3</v>
      </c>
      <c r="AG50" s="159">
        <v>5</v>
      </c>
    </row>
    <row r="51" spans="1:33" x14ac:dyDescent="0.25">
      <c r="A51" s="19" t="s">
        <v>37</v>
      </c>
      <c r="B51" s="20" t="s">
        <v>584</v>
      </c>
      <c r="C51" s="21">
        <v>3</v>
      </c>
      <c r="D51" s="21">
        <v>0</v>
      </c>
      <c r="E51" s="21">
        <v>0</v>
      </c>
      <c r="F51" s="21">
        <v>3</v>
      </c>
      <c r="G51" s="30">
        <v>4</v>
      </c>
      <c r="I51" s="118" t="s">
        <v>104</v>
      </c>
      <c r="J51" s="119" t="s">
        <v>105</v>
      </c>
      <c r="K51" s="120">
        <v>2</v>
      </c>
      <c r="L51" s="120">
        <v>0</v>
      </c>
      <c r="M51" s="120">
        <v>2</v>
      </c>
      <c r="N51" s="120">
        <v>3</v>
      </c>
      <c r="O51" s="121">
        <v>5</v>
      </c>
      <c r="Q51" s="135" t="s">
        <v>531</v>
      </c>
      <c r="R51" s="20" t="s">
        <v>37</v>
      </c>
      <c r="S51" s="20" t="s">
        <v>584</v>
      </c>
      <c r="T51" s="21">
        <v>3</v>
      </c>
      <c r="U51" s="21">
        <v>0</v>
      </c>
      <c r="V51" s="21">
        <v>0</v>
      </c>
      <c r="W51" s="21">
        <v>3</v>
      </c>
      <c r="X51" s="30">
        <v>4</v>
      </c>
      <c r="Z51" s="135" t="s">
        <v>531</v>
      </c>
      <c r="AA51" s="20" t="s">
        <v>37</v>
      </c>
      <c r="AB51" s="20" t="s">
        <v>584</v>
      </c>
      <c r="AC51" s="21">
        <v>3</v>
      </c>
      <c r="AD51" s="21">
        <v>0</v>
      </c>
      <c r="AE51" s="21">
        <v>0</v>
      </c>
      <c r="AF51" s="21">
        <v>3</v>
      </c>
      <c r="AG51" s="30">
        <v>4</v>
      </c>
    </row>
    <row r="52" spans="1:33" x14ac:dyDescent="0.25">
      <c r="A52" s="19" t="s">
        <v>38</v>
      </c>
      <c r="B52" s="20" t="s">
        <v>585</v>
      </c>
      <c r="C52" s="21">
        <v>3</v>
      </c>
      <c r="D52" s="21">
        <v>0</v>
      </c>
      <c r="E52" s="21">
        <v>2</v>
      </c>
      <c r="F52" s="21">
        <v>4</v>
      </c>
      <c r="G52" s="22">
        <v>7</v>
      </c>
      <c r="I52" s="122" t="s">
        <v>254</v>
      </c>
      <c r="J52" s="103" t="s">
        <v>255</v>
      </c>
      <c r="K52" s="123">
        <v>2</v>
      </c>
      <c r="L52" s="123">
        <v>0</v>
      </c>
      <c r="M52" s="123">
        <v>2</v>
      </c>
      <c r="N52" s="123">
        <v>3</v>
      </c>
      <c r="O52" s="124">
        <v>4</v>
      </c>
      <c r="Q52" s="135" t="s">
        <v>531</v>
      </c>
      <c r="R52" s="19" t="s">
        <v>38</v>
      </c>
      <c r="S52" s="20" t="s">
        <v>585</v>
      </c>
      <c r="T52" s="21">
        <v>3</v>
      </c>
      <c r="U52" s="21">
        <v>0</v>
      </c>
      <c r="V52" s="21">
        <v>2</v>
      </c>
      <c r="W52" s="21">
        <v>4</v>
      </c>
      <c r="X52" s="22">
        <v>7</v>
      </c>
      <c r="Z52" s="135" t="s">
        <v>531</v>
      </c>
      <c r="AA52" s="19" t="s">
        <v>38</v>
      </c>
      <c r="AB52" s="20" t="s">
        <v>585</v>
      </c>
      <c r="AC52" s="21">
        <v>3</v>
      </c>
      <c r="AD52" s="21">
        <v>0</v>
      </c>
      <c r="AE52" s="21">
        <v>2</v>
      </c>
      <c r="AF52" s="21">
        <v>4</v>
      </c>
      <c r="AG52" s="22">
        <v>7</v>
      </c>
    </row>
    <row r="53" spans="1:33" x14ac:dyDescent="0.25">
      <c r="A53" s="19" t="s">
        <v>27</v>
      </c>
      <c r="B53" s="20" t="s">
        <v>586</v>
      </c>
      <c r="C53" s="21">
        <v>2</v>
      </c>
      <c r="D53" s="21">
        <v>0</v>
      </c>
      <c r="E53" s="21">
        <v>2</v>
      </c>
      <c r="F53" s="21">
        <v>3</v>
      </c>
      <c r="G53" s="22">
        <v>5</v>
      </c>
      <c r="I53" s="109" t="s">
        <v>256</v>
      </c>
      <c r="J53" s="110" t="s">
        <v>257</v>
      </c>
      <c r="K53" s="111">
        <v>3</v>
      </c>
      <c r="L53" s="111">
        <v>0</v>
      </c>
      <c r="M53" s="111">
        <v>0</v>
      </c>
      <c r="N53" s="111">
        <v>3</v>
      </c>
      <c r="O53" s="112">
        <v>5</v>
      </c>
      <c r="Q53" s="135" t="s">
        <v>531</v>
      </c>
      <c r="R53" s="20" t="s">
        <v>27</v>
      </c>
      <c r="S53" s="20" t="s">
        <v>586</v>
      </c>
      <c r="T53" s="21">
        <v>2</v>
      </c>
      <c r="U53" s="21">
        <v>0</v>
      </c>
      <c r="V53" s="21">
        <v>2</v>
      </c>
      <c r="W53" s="21">
        <v>3</v>
      </c>
      <c r="X53" s="22">
        <v>5</v>
      </c>
      <c r="Z53" s="135" t="s">
        <v>531</v>
      </c>
      <c r="AA53" s="20" t="s">
        <v>27</v>
      </c>
      <c r="AB53" s="20" t="s">
        <v>586</v>
      </c>
      <c r="AC53" s="21">
        <v>2</v>
      </c>
      <c r="AD53" s="21">
        <v>0</v>
      </c>
      <c r="AE53" s="21">
        <v>2</v>
      </c>
      <c r="AF53" s="21">
        <v>3</v>
      </c>
      <c r="AG53" s="22">
        <v>5</v>
      </c>
    </row>
    <row r="54" spans="1:33" ht="15.75" thickBot="1" x14ac:dyDescent="0.3">
      <c r="A54" s="19" t="s">
        <v>27</v>
      </c>
      <c r="B54" s="20" t="s">
        <v>587</v>
      </c>
      <c r="C54" s="21">
        <v>2</v>
      </c>
      <c r="D54" s="21">
        <v>0</v>
      </c>
      <c r="E54" s="21">
        <v>2</v>
      </c>
      <c r="F54" s="21">
        <v>3</v>
      </c>
      <c r="G54" s="22">
        <v>5</v>
      </c>
      <c r="I54" s="80" t="s">
        <v>39</v>
      </c>
      <c r="J54" s="84" t="s">
        <v>111</v>
      </c>
      <c r="K54" s="90">
        <v>3</v>
      </c>
      <c r="L54" s="90">
        <v>0</v>
      </c>
      <c r="M54" s="90">
        <v>0</v>
      </c>
      <c r="N54" s="90">
        <v>3</v>
      </c>
      <c r="O54" s="125">
        <v>5</v>
      </c>
      <c r="Q54" s="135" t="s">
        <v>531</v>
      </c>
      <c r="R54" s="58" t="s">
        <v>27</v>
      </c>
      <c r="S54" s="20" t="s">
        <v>587</v>
      </c>
      <c r="T54" s="59">
        <v>2</v>
      </c>
      <c r="U54" s="59">
        <v>0</v>
      </c>
      <c r="V54" s="59">
        <v>2</v>
      </c>
      <c r="W54" s="59">
        <v>3</v>
      </c>
      <c r="X54" s="60">
        <v>5</v>
      </c>
      <c r="Z54" s="135" t="s">
        <v>531</v>
      </c>
      <c r="AA54" s="58" t="s">
        <v>27</v>
      </c>
      <c r="AB54" s="20" t="s">
        <v>587</v>
      </c>
      <c r="AC54" s="59">
        <v>2</v>
      </c>
      <c r="AD54" s="59">
        <v>0</v>
      </c>
      <c r="AE54" s="59">
        <v>2</v>
      </c>
      <c r="AF54" s="59">
        <v>3</v>
      </c>
      <c r="AG54" s="60">
        <v>5</v>
      </c>
    </row>
    <row r="55" spans="1:33" ht="15.75" thickBot="1" x14ac:dyDescent="0.3">
      <c r="A55" s="57" t="s">
        <v>39</v>
      </c>
      <c r="B55" s="58" t="s">
        <v>121</v>
      </c>
      <c r="C55" s="59">
        <v>3</v>
      </c>
      <c r="D55" s="59">
        <v>0</v>
      </c>
      <c r="E55" s="59">
        <v>0</v>
      </c>
      <c r="F55" s="59">
        <v>3</v>
      </c>
      <c r="G55" s="60">
        <v>5</v>
      </c>
      <c r="I55" s="80" t="s">
        <v>39</v>
      </c>
      <c r="J55" s="84" t="s">
        <v>121</v>
      </c>
      <c r="K55" s="82">
        <v>3</v>
      </c>
      <c r="L55" s="82">
        <v>0</v>
      </c>
      <c r="M55" s="82">
        <v>0</v>
      </c>
      <c r="N55" s="82">
        <v>3</v>
      </c>
      <c r="O55" s="83">
        <v>5</v>
      </c>
      <c r="Q55" s="160"/>
      <c r="R55" s="161"/>
      <c r="S55" s="162" t="s">
        <v>530</v>
      </c>
      <c r="T55" s="163">
        <f>SUM(T50:T54)</f>
        <v>13</v>
      </c>
      <c r="U55" s="164">
        <f>SUM(U50:U54)</f>
        <v>0</v>
      </c>
      <c r="V55" s="164">
        <f>SUM(V50:V54)</f>
        <v>6</v>
      </c>
      <c r="W55" s="164">
        <f>SUM(W50:W54)</f>
        <v>16</v>
      </c>
      <c r="X55" s="165">
        <f>SUM(X50:X54)</f>
        <v>26</v>
      </c>
      <c r="Z55" s="160"/>
      <c r="AA55" s="161"/>
      <c r="AB55" s="162" t="s">
        <v>530</v>
      </c>
      <c r="AC55" s="163">
        <f>SUM(AC50:AC54)</f>
        <v>13</v>
      </c>
      <c r="AD55" s="164">
        <f>SUM(AD50:AD54)</f>
        <v>0</v>
      </c>
      <c r="AE55" s="164">
        <f>SUM(AE50:AE54)</f>
        <v>6</v>
      </c>
      <c r="AF55" s="164">
        <f>SUM(AF50:AF54)</f>
        <v>16</v>
      </c>
      <c r="AG55" s="165">
        <f>SUM(AG50:AG54)</f>
        <v>26</v>
      </c>
    </row>
    <row r="56" spans="1:33" ht="15.75" thickBot="1" x14ac:dyDescent="0.3">
      <c r="A56" s="310" t="s">
        <v>232</v>
      </c>
      <c r="B56" s="311"/>
      <c r="C56" s="65">
        <f>SUM(C50:C55)</f>
        <v>16</v>
      </c>
      <c r="D56" s="65">
        <f>SUM(D50:D55)</f>
        <v>0</v>
      </c>
      <c r="E56" s="65">
        <f>SUM(E50:E55)</f>
        <v>6</v>
      </c>
      <c r="F56" s="65">
        <f>SUM(F50:F55)</f>
        <v>19</v>
      </c>
      <c r="G56" s="66">
        <f>SUM(G50:G55)</f>
        <v>31</v>
      </c>
      <c r="I56" s="324" t="s">
        <v>232</v>
      </c>
      <c r="J56" s="325"/>
      <c r="K56" s="106">
        <f>SUM(K50:K55)</f>
        <v>15</v>
      </c>
      <c r="L56" s="106">
        <f t="shared" ref="L56:O56" si="2">SUM(L50:L55)</f>
        <v>0</v>
      </c>
      <c r="M56" s="106">
        <f t="shared" si="2"/>
        <v>6</v>
      </c>
      <c r="N56" s="106">
        <f t="shared" si="2"/>
        <v>18</v>
      </c>
      <c r="O56" s="107">
        <f t="shared" si="2"/>
        <v>29</v>
      </c>
      <c r="Q56" s="73"/>
      <c r="X56" s="74"/>
      <c r="Z56" s="73"/>
      <c r="AG56" s="74"/>
    </row>
    <row r="57" spans="1:33" ht="15.75" thickBot="1" x14ac:dyDescent="0.3">
      <c r="A57" s="17"/>
      <c r="B57" s="49"/>
      <c r="C57" s="50"/>
      <c r="D57" s="50"/>
      <c r="E57" s="50"/>
      <c r="F57" s="50"/>
      <c r="G57" s="18"/>
      <c r="I57" s="73"/>
      <c r="O57" s="74"/>
      <c r="Q57" s="73"/>
      <c r="X57" s="74"/>
      <c r="Z57" s="73"/>
      <c r="AG57" s="74"/>
    </row>
    <row r="58" spans="1:33" ht="15.75" thickBot="1" x14ac:dyDescent="0.3">
      <c r="A58" s="305" t="s">
        <v>520</v>
      </c>
      <c r="B58" s="306"/>
      <c r="C58" s="306"/>
      <c r="D58" s="306"/>
      <c r="E58" s="306"/>
      <c r="F58" s="306"/>
      <c r="G58" s="307"/>
      <c r="I58" s="305" t="s">
        <v>520</v>
      </c>
      <c r="J58" s="306"/>
      <c r="K58" s="306"/>
      <c r="L58" s="306"/>
      <c r="M58" s="306"/>
      <c r="N58" s="306"/>
      <c r="O58" s="307"/>
      <c r="Q58" s="305" t="s">
        <v>520</v>
      </c>
      <c r="R58" s="306"/>
      <c r="S58" s="306"/>
      <c r="T58" s="306"/>
      <c r="U58" s="306"/>
      <c r="V58" s="306"/>
      <c r="W58" s="306"/>
      <c r="X58" s="307"/>
      <c r="Z58" s="305" t="s">
        <v>520</v>
      </c>
      <c r="AA58" s="306"/>
      <c r="AB58" s="306"/>
      <c r="AC58" s="306"/>
      <c r="AD58" s="306"/>
      <c r="AE58" s="306"/>
      <c r="AF58" s="306"/>
      <c r="AG58" s="307"/>
    </row>
    <row r="59" spans="1:33" x14ac:dyDescent="0.25">
      <c r="A59" s="24" t="s">
        <v>523</v>
      </c>
      <c r="B59" s="25" t="s">
        <v>524</v>
      </c>
      <c r="C59" s="26" t="s">
        <v>1</v>
      </c>
      <c r="D59" s="26" t="s">
        <v>2</v>
      </c>
      <c r="E59" s="26" t="s">
        <v>3</v>
      </c>
      <c r="F59" s="26" t="s">
        <v>4</v>
      </c>
      <c r="G59" s="27" t="s">
        <v>525</v>
      </c>
      <c r="I59" s="24" t="s">
        <v>523</v>
      </c>
      <c r="J59" s="25" t="s">
        <v>524</v>
      </c>
      <c r="K59" s="26" t="s">
        <v>1</v>
      </c>
      <c r="L59" s="26" t="s">
        <v>2</v>
      </c>
      <c r="M59" s="26" t="s">
        <v>3</v>
      </c>
      <c r="N59" s="26" t="s">
        <v>4</v>
      </c>
      <c r="O59" s="27" t="s">
        <v>525</v>
      </c>
      <c r="Q59" s="156"/>
      <c r="R59" s="166" t="s">
        <v>523</v>
      </c>
      <c r="S59" s="167" t="s">
        <v>524</v>
      </c>
      <c r="T59" s="166" t="s">
        <v>1</v>
      </c>
      <c r="U59" s="166" t="s">
        <v>2</v>
      </c>
      <c r="V59" s="166" t="s">
        <v>3</v>
      </c>
      <c r="W59" s="166" t="s">
        <v>4</v>
      </c>
      <c r="X59" s="168" t="s">
        <v>525</v>
      </c>
      <c r="Z59" s="156"/>
      <c r="AA59" s="166" t="s">
        <v>523</v>
      </c>
      <c r="AB59" s="167" t="s">
        <v>524</v>
      </c>
      <c r="AC59" s="166" t="s">
        <v>1</v>
      </c>
      <c r="AD59" s="166" t="s">
        <v>2</v>
      </c>
      <c r="AE59" s="166" t="s">
        <v>3</v>
      </c>
      <c r="AF59" s="166" t="s">
        <v>4</v>
      </c>
      <c r="AG59" s="168" t="s">
        <v>525</v>
      </c>
    </row>
    <row r="60" spans="1:33" x14ac:dyDescent="0.25">
      <c r="A60" s="19" t="s">
        <v>40</v>
      </c>
      <c r="B60" s="20" t="s">
        <v>588</v>
      </c>
      <c r="C60" s="21">
        <v>3</v>
      </c>
      <c r="D60" s="21">
        <v>0</v>
      </c>
      <c r="E60" s="21">
        <v>0</v>
      </c>
      <c r="F60" s="21">
        <v>3</v>
      </c>
      <c r="G60" s="22">
        <v>5</v>
      </c>
      <c r="I60" s="80" t="s">
        <v>258</v>
      </c>
      <c r="J60" s="84" t="s">
        <v>259</v>
      </c>
      <c r="K60" s="82">
        <v>2</v>
      </c>
      <c r="L60" s="82">
        <v>0</v>
      </c>
      <c r="M60" s="82">
        <v>2</v>
      </c>
      <c r="N60" s="82">
        <v>3</v>
      </c>
      <c r="O60" s="101">
        <v>5</v>
      </c>
      <c r="Q60" s="129" t="s">
        <v>531</v>
      </c>
      <c r="R60" s="20" t="s">
        <v>40</v>
      </c>
      <c r="S60" s="20" t="s">
        <v>588</v>
      </c>
      <c r="T60" s="21">
        <v>3</v>
      </c>
      <c r="U60" s="21">
        <v>0</v>
      </c>
      <c r="V60" s="21">
        <v>0</v>
      </c>
      <c r="W60" s="21">
        <v>3</v>
      </c>
      <c r="X60" s="22">
        <v>5</v>
      </c>
      <c r="Z60" s="129" t="s">
        <v>531</v>
      </c>
      <c r="AA60" s="20" t="s">
        <v>40</v>
      </c>
      <c r="AB60" s="20" t="s">
        <v>588</v>
      </c>
      <c r="AC60" s="21">
        <v>3</v>
      </c>
      <c r="AD60" s="21">
        <v>0</v>
      </c>
      <c r="AE60" s="21">
        <v>0</v>
      </c>
      <c r="AF60" s="21">
        <v>3</v>
      </c>
      <c r="AG60" s="22">
        <v>5</v>
      </c>
    </row>
    <row r="61" spans="1:33" x14ac:dyDescent="0.25">
      <c r="A61" s="19" t="s">
        <v>41</v>
      </c>
      <c r="B61" s="20" t="s">
        <v>589</v>
      </c>
      <c r="C61" s="21">
        <v>2</v>
      </c>
      <c r="D61" s="21">
        <v>2</v>
      </c>
      <c r="E61" s="21">
        <v>0</v>
      </c>
      <c r="F61" s="21">
        <v>3</v>
      </c>
      <c r="G61" s="22">
        <v>5</v>
      </c>
      <c r="I61" s="80" t="s">
        <v>117</v>
      </c>
      <c r="J61" s="84" t="s">
        <v>118</v>
      </c>
      <c r="K61" s="82">
        <v>3</v>
      </c>
      <c r="L61" s="82">
        <v>0</v>
      </c>
      <c r="M61" s="82">
        <v>0</v>
      </c>
      <c r="N61" s="82">
        <v>3</v>
      </c>
      <c r="O61" s="101">
        <v>6</v>
      </c>
      <c r="Q61" s="129" t="s">
        <v>531</v>
      </c>
      <c r="R61" s="20" t="s">
        <v>41</v>
      </c>
      <c r="S61" s="20" t="s">
        <v>589</v>
      </c>
      <c r="T61" s="21">
        <v>2</v>
      </c>
      <c r="U61" s="21">
        <v>2</v>
      </c>
      <c r="V61" s="21">
        <v>0</v>
      </c>
      <c r="W61" s="21">
        <v>3</v>
      </c>
      <c r="X61" s="22">
        <v>5</v>
      </c>
      <c r="Z61" s="129" t="s">
        <v>531</v>
      </c>
      <c r="AA61" s="20" t="s">
        <v>41</v>
      </c>
      <c r="AB61" s="20" t="s">
        <v>589</v>
      </c>
      <c r="AC61" s="21">
        <v>2</v>
      </c>
      <c r="AD61" s="21">
        <v>2</v>
      </c>
      <c r="AE61" s="21">
        <v>0</v>
      </c>
      <c r="AF61" s="21">
        <v>3</v>
      </c>
      <c r="AG61" s="22">
        <v>5</v>
      </c>
    </row>
    <row r="62" spans="1:33" ht="25.5" x14ac:dyDescent="0.25">
      <c r="A62" s="19" t="s">
        <v>42</v>
      </c>
      <c r="B62" s="20" t="s">
        <v>590</v>
      </c>
      <c r="C62" s="21">
        <v>2</v>
      </c>
      <c r="D62" s="21">
        <v>2</v>
      </c>
      <c r="E62" s="21">
        <v>0</v>
      </c>
      <c r="F62" s="21">
        <v>3</v>
      </c>
      <c r="G62" s="22">
        <v>4</v>
      </c>
      <c r="I62" s="109" t="s">
        <v>39</v>
      </c>
      <c r="J62" s="110" t="s">
        <v>136</v>
      </c>
      <c r="K62" s="111">
        <v>3</v>
      </c>
      <c r="L62" s="111">
        <v>0</v>
      </c>
      <c r="M62" s="111">
        <v>0</v>
      </c>
      <c r="N62" s="111">
        <v>3</v>
      </c>
      <c r="O62" s="112">
        <v>5</v>
      </c>
      <c r="Q62" s="129" t="s">
        <v>531</v>
      </c>
      <c r="R62" s="20" t="s">
        <v>42</v>
      </c>
      <c r="S62" s="20" t="s">
        <v>590</v>
      </c>
      <c r="T62" s="21">
        <v>2</v>
      </c>
      <c r="U62" s="21">
        <v>0</v>
      </c>
      <c r="V62" s="21">
        <v>0</v>
      </c>
      <c r="W62" s="21">
        <v>2</v>
      </c>
      <c r="X62" s="22">
        <v>4</v>
      </c>
      <c r="Z62" s="129" t="s">
        <v>531</v>
      </c>
      <c r="AA62" s="20" t="s">
        <v>42</v>
      </c>
      <c r="AB62" s="20" t="s">
        <v>590</v>
      </c>
      <c r="AC62" s="21">
        <v>2</v>
      </c>
      <c r="AD62" s="21">
        <v>0</v>
      </c>
      <c r="AE62" s="21">
        <v>0</v>
      </c>
      <c r="AF62" s="21">
        <v>2</v>
      </c>
      <c r="AG62" s="22">
        <v>4</v>
      </c>
    </row>
    <row r="63" spans="1:33" x14ac:dyDescent="0.25">
      <c r="A63" s="19" t="s">
        <v>27</v>
      </c>
      <c r="B63" s="20" t="s">
        <v>591</v>
      </c>
      <c r="C63" s="21">
        <v>2</v>
      </c>
      <c r="D63" s="21">
        <v>0</v>
      </c>
      <c r="E63" s="21">
        <v>2</v>
      </c>
      <c r="F63" s="21">
        <v>3</v>
      </c>
      <c r="G63" s="22">
        <v>5</v>
      </c>
      <c r="I63" s="80" t="s">
        <v>256</v>
      </c>
      <c r="J63" s="81" t="s">
        <v>110</v>
      </c>
      <c r="K63" s="82">
        <v>3</v>
      </c>
      <c r="L63" s="82">
        <v>0</v>
      </c>
      <c r="M63" s="82">
        <v>0</v>
      </c>
      <c r="N63" s="82">
        <v>3</v>
      </c>
      <c r="O63" s="83">
        <v>5</v>
      </c>
      <c r="Q63" s="129" t="s">
        <v>531</v>
      </c>
      <c r="R63" s="20" t="s">
        <v>27</v>
      </c>
      <c r="S63" s="20" t="s">
        <v>591</v>
      </c>
      <c r="T63" s="21">
        <v>2</v>
      </c>
      <c r="U63" s="21">
        <v>0</v>
      </c>
      <c r="V63" s="21">
        <v>2</v>
      </c>
      <c r="W63" s="21">
        <v>3</v>
      </c>
      <c r="X63" s="22">
        <v>5</v>
      </c>
      <c r="Z63" s="129" t="s">
        <v>531</v>
      </c>
      <c r="AA63" s="20" t="s">
        <v>27</v>
      </c>
      <c r="AB63" s="20" t="s">
        <v>591</v>
      </c>
      <c r="AC63" s="21">
        <v>2</v>
      </c>
      <c r="AD63" s="21">
        <v>0</v>
      </c>
      <c r="AE63" s="21">
        <v>2</v>
      </c>
      <c r="AF63" s="21">
        <v>3</v>
      </c>
      <c r="AG63" s="22">
        <v>5</v>
      </c>
    </row>
    <row r="64" spans="1:33" ht="15.75" thickBot="1" x14ac:dyDescent="0.3">
      <c r="A64" s="19" t="s">
        <v>27</v>
      </c>
      <c r="B64" s="20" t="s">
        <v>592</v>
      </c>
      <c r="C64" s="21">
        <v>2</v>
      </c>
      <c r="D64" s="21">
        <v>0</v>
      </c>
      <c r="E64" s="21">
        <v>2</v>
      </c>
      <c r="F64" s="21">
        <v>3</v>
      </c>
      <c r="G64" s="22">
        <v>5</v>
      </c>
      <c r="I64" s="80" t="s">
        <v>39</v>
      </c>
      <c r="J64" s="84" t="s">
        <v>127</v>
      </c>
      <c r="K64" s="82">
        <v>3</v>
      </c>
      <c r="L64" s="82">
        <v>0</v>
      </c>
      <c r="M64" s="82">
        <v>0</v>
      </c>
      <c r="N64" s="82">
        <v>3</v>
      </c>
      <c r="O64" s="87">
        <v>5</v>
      </c>
      <c r="Q64" s="140" t="s">
        <v>531</v>
      </c>
      <c r="R64" s="58" t="s">
        <v>27</v>
      </c>
      <c r="S64" s="20" t="s">
        <v>592</v>
      </c>
      <c r="T64" s="59">
        <v>2</v>
      </c>
      <c r="U64" s="59">
        <v>0</v>
      </c>
      <c r="V64" s="59">
        <v>2</v>
      </c>
      <c r="W64" s="59">
        <v>3</v>
      </c>
      <c r="X64" s="60">
        <v>5</v>
      </c>
      <c r="Z64" s="140" t="s">
        <v>531</v>
      </c>
      <c r="AA64" s="58" t="s">
        <v>27</v>
      </c>
      <c r="AB64" s="20" t="s">
        <v>592</v>
      </c>
      <c r="AC64" s="59">
        <v>2</v>
      </c>
      <c r="AD64" s="59">
        <v>0</v>
      </c>
      <c r="AE64" s="59">
        <v>2</v>
      </c>
      <c r="AF64" s="59">
        <v>3</v>
      </c>
      <c r="AG64" s="60">
        <v>5</v>
      </c>
    </row>
    <row r="65" spans="1:33" ht="15.75" thickBot="1" x14ac:dyDescent="0.3">
      <c r="A65" s="57" t="s">
        <v>39</v>
      </c>
      <c r="B65" s="58" t="s">
        <v>136</v>
      </c>
      <c r="C65" s="59">
        <v>3</v>
      </c>
      <c r="D65" s="59">
        <v>0</v>
      </c>
      <c r="E65" s="59">
        <v>0</v>
      </c>
      <c r="F65" s="59">
        <v>3</v>
      </c>
      <c r="G65" s="60">
        <v>5</v>
      </c>
      <c r="I65" s="80" t="s">
        <v>260</v>
      </c>
      <c r="J65" s="84" t="s">
        <v>120</v>
      </c>
      <c r="K65" s="82">
        <v>0</v>
      </c>
      <c r="L65" s="82">
        <v>0</v>
      </c>
      <c r="M65" s="82">
        <v>0</v>
      </c>
      <c r="N65" s="82">
        <v>0</v>
      </c>
      <c r="O65" s="83">
        <v>5</v>
      </c>
      <c r="Q65" s="160"/>
      <c r="R65" s="161"/>
      <c r="S65" s="162" t="s">
        <v>530</v>
      </c>
      <c r="T65" s="163">
        <f>SUM(T60:T64)</f>
        <v>11</v>
      </c>
      <c r="U65" s="164">
        <f>SUM(U60:U64)</f>
        <v>2</v>
      </c>
      <c r="V65" s="164">
        <f>SUM(V60:V64)</f>
        <v>4</v>
      </c>
      <c r="W65" s="164">
        <f>SUM(W60:W64)</f>
        <v>14</v>
      </c>
      <c r="X65" s="165">
        <f>SUM(X60:X64)</f>
        <v>24</v>
      </c>
      <c r="Z65" s="160"/>
      <c r="AA65" s="161"/>
      <c r="AB65" s="162" t="s">
        <v>530</v>
      </c>
      <c r="AC65" s="163">
        <f>SUM(AC60:AC64)</f>
        <v>11</v>
      </c>
      <c r="AD65" s="164">
        <f>SUM(AD60:AD64)</f>
        <v>2</v>
      </c>
      <c r="AE65" s="164">
        <f>SUM(AE60:AE64)</f>
        <v>4</v>
      </c>
      <c r="AF65" s="164">
        <f>SUM(AF60:AF64)</f>
        <v>14</v>
      </c>
      <c r="AG65" s="165">
        <f>SUM(AG60:AG64)</f>
        <v>24</v>
      </c>
    </row>
    <row r="66" spans="1:33" ht="15.75" thickBot="1" x14ac:dyDescent="0.3">
      <c r="A66" s="310" t="s">
        <v>232</v>
      </c>
      <c r="B66" s="311"/>
      <c r="C66" s="65">
        <f>SUM(C60:C65)</f>
        <v>14</v>
      </c>
      <c r="D66" s="65">
        <f>SUM(D60:D65)</f>
        <v>4</v>
      </c>
      <c r="E66" s="65">
        <f>SUM(E60:E65)</f>
        <v>4</v>
      </c>
      <c r="F66" s="65">
        <f>SUM(F60:F65)</f>
        <v>18</v>
      </c>
      <c r="G66" s="66">
        <f>SUM(G60:G65)</f>
        <v>29</v>
      </c>
      <c r="I66" s="324" t="s">
        <v>232</v>
      </c>
      <c r="J66" s="325"/>
      <c r="K66" s="106">
        <f>SUM(K60:K65)</f>
        <v>14</v>
      </c>
      <c r="L66" s="106">
        <f t="shared" ref="L66:N66" si="3">SUM(L60:L65)</f>
        <v>0</v>
      </c>
      <c r="M66" s="106">
        <f t="shared" si="3"/>
        <v>2</v>
      </c>
      <c r="N66" s="106">
        <f t="shared" si="3"/>
        <v>15</v>
      </c>
      <c r="O66" s="107">
        <f>SUM(O60:O65)</f>
        <v>31</v>
      </c>
      <c r="Q66" s="73"/>
      <c r="X66" s="74"/>
      <c r="Z66" s="73"/>
      <c r="AG66" s="74"/>
    </row>
    <row r="67" spans="1:33" ht="15.75" thickBot="1" x14ac:dyDescent="0.3">
      <c r="A67" s="17"/>
      <c r="B67" s="49"/>
      <c r="C67" s="50"/>
      <c r="D67" s="50"/>
      <c r="E67" s="50"/>
      <c r="F67" s="50"/>
      <c r="G67" s="18"/>
      <c r="I67" s="73"/>
      <c r="O67" s="74"/>
      <c r="Q67" s="73"/>
      <c r="X67" s="74"/>
      <c r="Z67" s="73"/>
      <c r="AG67" s="74"/>
    </row>
    <row r="68" spans="1:33" ht="15.75" thickBot="1" x14ac:dyDescent="0.3">
      <c r="A68" s="305" t="s">
        <v>521</v>
      </c>
      <c r="B68" s="306"/>
      <c r="C68" s="306"/>
      <c r="D68" s="306"/>
      <c r="E68" s="306"/>
      <c r="F68" s="306"/>
      <c r="G68" s="307"/>
      <c r="I68" s="305" t="s">
        <v>521</v>
      </c>
      <c r="J68" s="306"/>
      <c r="K68" s="306"/>
      <c r="L68" s="306"/>
      <c r="M68" s="306"/>
      <c r="N68" s="306"/>
      <c r="O68" s="307"/>
      <c r="Q68" s="305" t="s">
        <v>521</v>
      </c>
      <c r="R68" s="306"/>
      <c r="S68" s="306"/>
      <c r="T68" s="306"/>
      <c r="U68" s="306"/>
      <c r="V68" s="306"/>
      <c r="W68" s="306"/>
      <c r="X68" s="307"/>
      <c r="Z68" s="305" t="s">
        <v>521</v>
      </c>
      <c r="AA68" s="306"/>
      <c r="AB68" s="306"/>
      <c r="AC68" s="306"/>
      <c r="AD68" s="306"/>
      <c r="AE68" s="306"/>
      <c r="AF68" s="306"/>
      <c r="AG68" s="307"/>
    </row>
    <row r="69" spans="1:33" x14ac:dyDescent="0.25">
      <c r="A69" s="32" t="s">
        <v>523</v>
      </c>
      <c r="B69" s="33" t="s">
        <v>524</v>
      </c>
      <c r="C69" s="34" t="s">
        <v>1</v>
      </c>
      <c r="D69" s="34" t="s">
        <v>2</v>
      </c>
      <c r="E69" s="34" t="s">
        <v>3</v>
      </c>
      <c r="F69" s="34" t="s">
        <v>4</v>
      </c>
      <c r="G69" s="35" t="s">
        <v>525</v>
      </c>
      <c r="I69" s="24" t="s">
        <v>523</v>
      </c>
      <c r="J69" s="25" t="s">
        <v>524</v>
      </c>
      <c r="K69" s="26" t="s">
        <v>1</v>
      </c>
      <c r="L69" s="26" t="s">
        <v>2</v>
      </c>
      <c r="M69" s="26" t="s">
        <v>3</v>
      </c>
      <c r="N69" s="26" t="s">
        <v>4</v>
      </c>
      <c r="O69" s="27" t="s">
        <v>525</v>
      </c>
      <c r="Q69" s="170"/>
      <c r="R69" s="171" t="s">
        <v>523</v>
      </c>
      <c r="S69" s="172" t="s">
        <v>524</v>
      </c>
      <c r="T69" s="171" t="s">
        <v>1</v>
      </c>
      <c r="U69" s="171" t="s">
        <v>2</v>
      </c>
      <c r="V69" s="171" t="s">
        <v>3</v>
      </c>
      <c r="W69" s="171" t="s">
        <v>4</v>
      </c>
      <c r="X69" s="173" t="s">
        <v>525</v>
      </c>
      <c r="Z69" s="170"/>
      <c r="AA69" s="171" t="s">
        <v>523</v>
      </c>
      <c r="AB69" s="172" t="s">
        <v>524</v>
      </c>
      <c r="AC69" s="171" t="s">
        <v>1</v>
      </c>
      <c r="AD69" s="171" t="s">
        <v>2</v>
      </c>
      <c r="AE69" s="171" t="s">
        <v>3</v>
      </c>
      <c r="AF69" s="171" t="s">
        <v>4</v>
      </c>
      <c r="AG69" s="173" t="s">
        <v>525</v>
      </c>
    </row>
    <row r="70" spans="1:33" x14ac:dyDescent="0.25">
      <c r="A70" s="19" t="s">
        <v>44</v>
      </c>
      <c r="B70" s="20" t="s">
        <v>593</v>
      </c>
      <c r="C70" s="21">
        <v>0</v>
      </c>
      <c r="D70" s="21">
        <v>4</v>
      </c>
      <c r="E70" s="21">
        <v>0</v>
      </c>
      <c r="F70" s="21">
        <v>2</v>
      </c>
      <c r="G70" s="22">
        <v>8</v>
      </c>
      <c r="I70" s="80" t="s">
        <v>261</v>
      </c>
      <c r="J70" s="84" t="s">
        <v>125</v>
      </c>
      <c r="K70" s="82">
        <v>2</v>
      </c>
      <c r="L70" s="82">
        <v>0</v>
      </c>
      <c r="M70" s="82">
        <v>0</v>
      </c>
      <c r="N70" s="82">
        <v>2</v>
      </c>
      <c r="O70" s="101">
        <v>8</v>
      </c>
      <c r="Q70" s="129" t="s">
        <v>531</v>
      </c>
      <c r="R70" s="19" t="s">
        <v>44</v>
      </c>
      <c r="S70" s="20" t="s">
        <v>593</v>
      </c>
      <c r="T70" s="21">
        <v>0</v>
      </c>
      <c r="U70" s="21">
        <v>4</v>
      </c>
      <c r="V70" s="21">
        <v>0</v>
      </c>
      <c r="W70" s="21">
        <v>2</v>
      </c>
      <c r="X70" s="22">
        <v>8</v>
      </c>
      <c r="Z70" s="129" t="s">
        <v>531</v>
      </c>
      <c r="AA70" s="19" t="s">
        <v>44</v>
      </c>
      <c r="AB70" s="20" t="s">
        <v>593</v>
      </c>
      <c r="AC70" s="21">
        <v>0</v>
      </c>
      <c r="AD70" s="21">
        <v>4</v>
      </c>
      <c r="AE70" s="21">
        <v>0</v>
      </c>
      <c r="AF70" s="21">
        <v>2</v>
      </c>
      <c r="AG70" s="22">
        <v>8</v>
      </c>
    </row>
    <row r="71" spans="1:33" x14ac:dyDescent="0.25">
      <c r="A71" s="282" t="s">
        <v>45</v>
      </c>
      <c r="B71" s="281" t="s">
        <v>594</v>
      </c>
      <c r="C71" s="36">
        <v>3</v>
      </c>
      <c r="D71" s="36">
        <v>0</v>
      </c>
      <c r="E71" s="36">
        <v>0</v>
      </c>
      <c r="F71" s="36">
        <v>3</v>
      </c>
      <c r="G71" s="75">
        <v>7</v>
      </c>
      <c r="I71" s="80" t="s">
        <v>256</v>
      </c>
      <c r="J71" s="84" t="s">
        <v>231</v>
      </c>
      <c r="K71" s="82">
        <v>3</v>
      </c>
      <c r="L71" s="82">
        <v>0</v>
      </c>
      <c r="M71" s="82">
        <v>0</v>
      </c>
      <c r="N71" s="82">
        <v>3</v>
      </c>
      <c r="O71" s="101">
        <v>5</v>
      </c>
      <c r="Q71" s="129" t="s">
        <v>531</v>
      </c>
      <c r="R71" s="19" t="s">
        <v>45</v>
      </c>
      <c r="S71" s="281" t="s">
        <v>594</v>
      </c>
      <c r="T71" s="21">
        <v>3</v>
      </c>
      <c r="U71" s="21">
        <v>0</v>
      </c>
      <c r="V71" s="21">
        <v>0</v>
      </c>
      <c r="W71" s="21">
        <v>3</v>
      </c>
      <c r="X71" s="76">
        <v>7</v>
      </c>
      <c r="Z71" s="129" t="s">
        <v>531</v>
      </c>
      <c r="AA71" s="19" t="s">
        <v>45</v>
      </c>
      <c r="AB71" s="281" t="s">
        <v>594</v>
      </c>
      <c r="AC71" s="21">
        <v>3</v>
      </c>
      <c r="AD71" s="21">
        <v>0</v>
      </c>
      <c r="AE71" s="21">
        <v>0</v>
      </c>
      <c r="AF71" s="21">
        <v>3</v>
      </c>
      <c r="AG71" s="76">
        <v>7</v>
      </c>
    </row>
    <row r="72" spans="1:33" x14ac:dyDescent="0.25">
      <c r="A72" s="19" t="s">
        <v>46</v>
      </c>
      <c r="B72" s="20" t="s">
        <v>595</v>
      </c>
      <c r="C72" s="21">
        <v>0</v>
      </c>
      <c r="D72" s="21">
        <v>6</v>
      </c>
      <c r="E72" s="21">
        <v>0</v>
      </c>
      <c r="F72" s="21">
        <v>3</v>
      </c>
      <c r="G72" s="22">
        <v>9</v>
      </c>
      <c r="I72" s="122" t="s">
        <v>256</v>
      </c>
      <c r="J72" s="103" t="s">
        <v>126</v>
      </c>
      <c r="K72" s="123">
        <v>3</v>
      </c>
      <c r="L72" s="123">
        <v>0</v>
      </c>
      <c r="M72" s="123">
        <v>0</v>
      </c>
      <c r="N72" s="123">
        <v>3</v>
      </c>
      <c r="O72" s="126">
        <v>5</v>
      </c>
      <c r="Q72" s="129" t="s">
        <v>531</v>
      </c>
      <c r="R72" s="19" t="s">
        <v>46</v>
      </c>
      <c r="S72" s="20" t="s">
        <v>595</v>
      </c>
      <c r="T72" s="21">
        <v>0</v>
      </c>
      <c r="U72" s="21">
        <v>6</v>
      </c>
      <c r="V72" s="21">
        <v>0</v>
      </c>
      <c r="W72" s="21">
        <v>3</v>
      </c>
      <c r="X72" s="22">
        <v>9</v>
      </c>
      <c r="Z72" s="129" t="s">
        <v>531</v>
      </c>
      <c r="AA72" s="19" t="s">
        <v>46</v>
      </c>
      <c r="AB72" s="20" t="s">
        <v>595</v>
      </c>
      <c r="AC72" s="21">
        <v>0</v>
      </c>
      <c r="AD72" s="21">
        <v>6</v>
      </c>
      <c r="AE72" s="21">
        <v>0</v>
      </c>
      <c r="AF72" s="21">
        <v>3</v>
      </c>
      <c r="AG72" s="22">
        <v>9</v>
      </c>
    </row>
    <row r="73" spans="1:33" x14ac:dyDescent="0.25">
      <c r="A73" s="19" t="s">
        <v>27</v>
      </c>
      <c r="B73" s="20" t="s">
        <v>596</v>
      </c>
      <c r="C73" s="21">
        <v>2</v>
      </c>
      <c r="D73" s="21">
        <v>0</v>
      </c>
      <c r="E73" s="21">
        <v>2</v>
      </c>
      <c r="F73" s="21">
        <v>3</v>
      </c>
      <c r="G73" s="22">
        <v>5</v>
      </c>
      <c r="I73" s="122" t="s">
        <v>122</v>
      </c>
      <c r="J73" s="103" t="s">
        <v>123</v>
      </c>
      <c r="K73" s="123">
        <v>3</v>
      </c>
      <c r="L73" s="123">
        <v>0</v>
      </c>
      <c r="M73" s="123">
        <v>0</v>
      </c>
      <c r="N73" s="123">
        <v>3</v>
      </c>
      <c r="O73" s="126">
        <v>5</v>
      </c>
      <c r="Q73" s="129" t="s">
        <v>531</v>
      </c>
      <c r="R73" s="19" t="s">
        <v>27</v>
      </c>
      <c r="S73" s="20" t="s">
        <v>596</v>
      </c>
      <c r="T73" s="21">
        <v>2</v>
      </c>
      <c r="U73" s="21">
        <v>0</v>
      </c>
      <c r="V73" s="21">
        <v>2</v>
      </c>
      <c r="W73" s="21">
        <v>3</v>
      </c>
      <c r="X73" s="22">
        <v>5</v>
      </c>
      <c r="Z73" s="129" t="s">
        <v>531</v>
      </c>
      <c r="AA73" s="19" t="s">
        <v>27</v>
      </c>
      <c r="AB73" s="20" t="s">
        <v>596</v>
      </c>
      <c r="AC73" s="21">
        <v>2</v>
      </c>
      <c r="AD73" s="21">
        <v>0</v>
      </c>
      <c r="AE73" s="21">
        <v>2</v>
      </c>
      <c r="AF73" s="21">
        <v>3</v>
      </c>
      <c r="AG73" s="22">
        <v>5</v>
      </c>
    </row>
    <row r="74" spans="1:33" ht="15.75" thickBot="1" x14ac:dyDescent="0.3">
      <c r="A74" s="57" t="s">
        <v>47</v>
      </c>
      <c r="B74" s="58" t="s">
        <v>597</v>
      </c>
      <c r="C74" s="59">
        <v>3</v>
      </c>
      <c r="D74" s="59">
        <v>0</v>
      </c>
      <c r="E74" s="59">
        <v>0</v>
      </c>
      <c r="F74" s="59">
        <v>3</v>
      </c>
      <c r="G74" s="60">
        <v>5</v>
      </c>
      <c r="I74" s="122" t="s">
        <v>39</v>
      </c>
      <c r="J74" s="103" t="s">
        <v>128</v>
      </c>
      <c r="K74" s="123">
        <v>3</v>
      </c>
      <c r="L74" s="123">
        <v>0</v>
      </c>
      <c r="M74" s="123">
        <v>0</v>
      </c>
      <c r="N74" s="123">
        <v>3</v>
      </c>
      <c r="O74" s="126">
        <v>5</v>
      </c>
      <c r="Q74" s="129" t="s">
        <v>531</v>
      </c>
      <c r="R74" s="19" t="s">
        <v>47</v>
      </c>
      <c r="S74" s="58" t="s">
        <v>597</v>
      </c>
      <c r="T74" s="21">
        <v>3</v>
      </c>
      <c r="U74" s="21">
        <v>0</v>
      </c>
      <c r="V74" s="21">
        <v>0</v>
      </c>
      <c r="W74" s="21">
        <v>3</v>
      </c>
      <c r="X74" s="22">
        <v>5</v>
      </c>
      <c r="Z74" s="129" t="s">
        <v>531</v>
      </c>
      <c r="AA74" s="19" t="s">
        <v>47</v>
      </c>
      <c r="AB74" s="58" t="s">
        <v>597</v>
      </c>
      <c r="AC74" s="21">
        <v>3</v>
      </c>
      <c r="AD74" s="21">
        <v>0</v>
      </c>
      <c r="AE74" s="21">
        <v>0</v>
      </c>
      <c r="AF74" s="21">
        <v>3</v>
      </c>
      <c r="AG74" s="22">
        <v>5</v>
      </c>
    </row>
    <row r="75" spans="1:33" ht="15.75" thickBot="1" x14ac:dyDescent="0.3">
      <c r="A75" s="310" t="s">
        <v>232</v>
      </c>
      <c r="B75" s="311"/>
      <c r="C75" s="65">
        <f>SUM(C70:C74)</f>
        <v>8</v>
      </c>
      <c r="D75" s="65">
        <f>SUM(D70:D74)</f>
        <v>10</v>
      </c>
      <c r="E75" s="65">
        <f>SUM(E70:E74)</f>
        <v>2</v>
      </c>
      <c r="F75" s="65">
        <f>SUM(F70:F74)</f>
        <v>14</v>
      </c>
      <c r="G75" s="66">
        <f>SUM(G70:G74)</f>
        <v>34</v>
      </c>
      <c r="I75" s="80" t="s">
        <v>129</v>
      </c>
      <c r="J75" s="81" t="s">
        <v>130</v>
      </c>
      <c r="K75" s="82">
        <v>2</v>
      </c>
      <c r="L75" s="82">
        <v>0</v>
      </c>
      <c r="M75" s="82">
        <v>0</v>
      </c>
      <c r="N75" s="82">
        <v>2</v>
      </c>
      <c r="O75" s="101">
        <v>2</v>
      </c>
      <c r="Q75" s="174"/>
      <c r="R75" s="175"/>
      <c r="S75" s="176" t="s">
        <v>530</v>
      </c>
      <c r="T75" s="175">
        <f>SUM(T70:T74)</f>
        <v>8</v>
      </c>
      <c r="U75" s="175">
        <f>SUM(U70:U74)</f>
        <v>10</v>
      </c>
      <c r="V75" s="175">
        <f>SUM(V70:V74)</f>
        <v>2</v>
      </c>
      <c r="W75" s="175">
        <f>SUM(W70:W74)</f>
        <v>14</v>
      </c>
      <c r="X75" s="177">
        <f>SUM(X70:X74)</f>
        <v>34</v>
      </c>
      <c r="Z75" s="174"/>
      <c r="AA75" s="175"/>
      <c r="AB75" s="176" t="s">
        <v>530</v>
      </c>
      <c r="AC75" s="175">
        <f>SUM(AC70:AC74)</f>
        <v>8</v>
      </c>
      <c r="AD75" s="175">
        <f>SUM(AD70:AD74)</f>
        <v>10</v>
      </c>
      <c r="AE75" s="175">
        <f>SUM(AE70:AE74)</f>
        <v>2</v>
      </c>
      <c r="AF75" s="175">
        <f>SUM(AF70:AF74)</f>
        <v>14</v>
      </c>
      <c r="AG75" s="177">
        <f>SUM(AG70:AG74)</f>
        <v>34</v>
      </c>
    </row>
    <row r="76" spans="1:33" x14ac:dyDescent="0.25">
      <c r="A76" s="17"/>
      <c r="B76" s="49"/>
      <c r="C76" s="50"/>
      <c r="D76" s="50"/>
      <c r="E76" s="50"/>
      <c r="F76" s="50"/>
      <c r="G76" s="18"/>
      <c r="I76" s="324" t="s">
        <v>232</v>
      </c>
      <c r="J76" s="325"/>
      <c r="K76" s="106">
        <f>SUM(K70:K75)</f>
        <v>16</v>
      </c>
      <c r="L76" s="106">
        <f t="shared" ref="L76:O76" si="4">SUM(L70:L75)</f>
        <v>0</v>
      </c>
      <c r="M76" s="106">
        <f t="shared" si="4"/>
        <v>0</v>
      </c>
      <c r="N76" s="106">
        <f t="shared" si="4"/>
        <v>16</v>
      </c>
      <c r="O76" s="107">
        <f t="shared" si="4"/>
        <v>30</v>
      </c>
      <c r="Q76" s="73"/>
      <c r="X76" s="74"/>
      <c r="Z76" s="73"/>
      <c r="AG76" s="74"/>
    </row>
    <row r="77" spans="1:33" ht="15.75" thickBot="1" x14ac:dyDescent="0.3">
      <c r="A77" s="17"/>
      <c r="B77" s="49"/>
      <c r="C77" s="50"/>
      <c r="D77" s="50"/>
      <c r="E77" s="50"/>
      <c r="F77" s="50"/>
      <c r="G77" s="18"/>
      <c r="I77" s="73"/>
      <c r="O77" s="74"/>
      <c r="Q77" s="73"/>
      <c r="X77" s="74"/>
      <c r="Z77" s="73"/>
      <c r="AG77" s="74"/>
    </row>
    <row r="78" spans="1:33" ht="15.75" thickBot="1" x14ac:dyDescent="0.3">
      <c r="A78" s="305" t="s">
        <v>522</v>
      </c>
      <c r="B78" s="306"/>
      <c r="C78" s="306"/>
      <c r="D78" s="306"/>
      <c r="E78" s="306"/>
      <c r="F78" s="306"/>
      <c r="G78" s="307"/>
      <c r="I78" s="305" t="s">
        <v>522</v>
      </c>
      <c r="J78" s="306"/>
      <c r="K78" s="306"/>
      <c r="L78" s="306"/>
      <c r="M78" s="306"/>
      <c r="N78" s="306"/>
      <c r="O78" s="307"/>
      <c r="Q78" s="305" t="s">
        <v>522</v>
      </c>
      <c r="R78" s="306"/>
      <c r="S78" s="306"/>
      <c r="T78" s="306"/>
      <c r="U78" s="306"/>
      <c r="V78" s="306"/>
      <c r="W78" s="306"/>
      <c r="X78" s="307"/>
      <c r="Z78" s="305" t="s">
        <v>522</v>
      </c>
      <c r="AA78" s="306"/>
      <c r="AB78" s="306"/>
      <c r="AC78" s="306"/>
      <c r="AD78" s="306"/>
      <c r="AE78" s="306"/>
      <c r="AF78" s="306"/>
      <c r="AG78" s="307"/>
    </row>
    <row r="79" spans="1:33" x14ac:dyDescent="0.25">
      <c r="A79" s="32" t="s">
        <v>523</v>
      </c>
      <c r="B79" s="33" t="s">
        <v>524</v>
      </c>
      <c r="C79" s="34" t="s">
        <v>1</v>
      </c>
      <c r="D79" s="34" t="s">
        <v>2</v>
      </c>
      <c r="E79" s="34" t="s">
        <v>3</v>
      </c>
      <c r="F79" s="34" t="s">
        <v>4</v>
      </c>
      <c r="G79" s="35" t="s">
        <v>525</v>
      </c>
      <c r="I79" s="24" t="s">
        <v>523</v>
      </c>
      <c r="J79" s="25" t="s">
        <v>524</v>
      </c>
      <c r="K79" s="26" t="s">
        <v>1</v>
      </c>
      <c r="L79" s="26" t="s">
        <v>2</v>
      </c>
      <c r="M79" s="26" t="s">
        <v>3</v>
      </c>
      <c r="N79" s="26" t="s">
        <v>4</v>
      </c>
      <c r="O79" s="27" t="s">
        <v>525</v>
      </c>
      <c r="Q79" s="178"/>
      <c r="R79" s="179" t="s">
        <v>523</v>
      </c>
      <c r="S79" s="25" t="s">
        <v>524</v>
      </c>
      <c r="T79" s="26" t="s">
        <v>1</v>
      </c>
      <c r="U79" s="26" t="s">
        <v>2</v>
      </c>
      <c r="V79" s="26" t="s">
        <v>3</v>
      </c>
      <c r="W79" s="26" t="s">
        <v>4</v>
      </c>
      <c r="X79" s="27" t="s">
        <v>525</v>
      </c>
      <c r="Z79" s="178"/>
      <c r="AA79" s="179" t="s">
        <v>523</v>
      </c>
      <c r="AB79" s="25" t="s">
        <v>524</v>
      </c>
      <c r="AC79" s="26" t="s">
        <v>1</v>
      </c>
      <c r="AD79" s="26" t="s">
        <v>2</v>
      </c>
      <c r="AE79" s="26" t="s">
        <v>3</v>
      </c>
      <c r="AF79" s="26" t="s">
        <v>4</v>
      </c>
      <c r="AG79" s="27" t="s">
        <v>525</v>
      </c>
    </row>
    <row r="80" spans="1:33" x14ac:dyDescent="0.25">
      <c r="A80" s="19" t="s">
        <v>48</v>
      </c>
      <c r="B80" s="20" t="s">
        <v>598</v>
      </c>
      <c r="C80" s="21">
        <v>0</v>
      </c>
      <c r="D80" s="21">
        <v>4</v>
      </c>
      <c r="E80" s="21">
        <v>0</v>
      </c>
      <c r="F80" s="37">
        <v>2</v>
      </c>
      <c r="G80" s="22">
        <v>8</v>
      </c>
      <c r="I80" s="80" t="s">
        <v>262</v>
      </c>
      <c r="J80" s="84" t="s">
        <v>132</v>
      </c>
      <c r="K80" s="82">
        <v>0</v>
      </c>
      <c r="L80" s="82">
        <v>0</v>
      </c>
      <c r="M80" s="82">
        <v>4</v>
      </c>
      <c r="N80" s="82">
        <v>2</v>
      </c>
      <c r="O80" s="101">
        <v>8</v>
      </c>
      <c r="Q80" s="180" t="s">
        <v>531</v>
      </c>
      <c r="R80" s="19" t="s">
        <v>48</v>
      </c>
      <c r="S80" s="20" t="s">
        <v>598</v>
      </c>
      <c r="T80" s="21">
        <v>0</v>
      </c>
      <c r="U80" s="21">
        <v>4</v>
      </c>
      <c r="V80" s="21">
        <v>0</v>
      </c>
      <c r="W80" s="37">
        <v>2</v>
      </c>
      <c r="X80" s="22">
        <v>8</v>
      </c>
      <c r="Z80" s="180" t="s">
        <v>531</v>
      </c>
      <c r="AA80" s="19" t="s">
        <v>48</v>
      </c>
      <c r="AB80" s="20" t="s">
        <v>598</v>
      </c>
      <c r="AC80" s="21">
        <v>0</v>
      </c>
      <c r="AD80" s="21">
        <v>4</v>
      </c>
      <c r="AE80" s="21">
        <v>0</v>
      </c>
      <c r="AF80" s="37">
        <v>2</v>
      </c>
      <c r="AG80" s="22">
        <v>8</v>
      </c>
    </row>
    <row r="81" spans="1:33" x14ac:dyDescent="0.25">
      <c r="A81" s="19" t="s">
        <v>27</v>
      </c>
      <c r="B81" s="20" t="s">
        <v>599</v>
      </c>
      <c r="C81" s="21">
        <v>2</v>
      </c>
      <c r="D81" s="21">
        <v>0</v>
      </c>
      <c r="E81" s="21">
        <v>2</v>
      </c>
      <c r="F81" s="37">
        <v>3</v>
      </c>
      <c r="G81" s="22">
        <v>5</v>
      </c>
      <c r="I81" s="80" t="s">
        <v>256</v>
      </c>
      <c r="J81" s="84" t="s">
        <v>133</v>
      </c>
      <c r="K81" s="82">
        <v>3</v>
      </c>
      <c r="L81" s="82">
        <v>0</v>
      </c>
      <c r="M81" s="82">
        <v>0</v>
      </c>
      <c r="N81" s="82">
        <v>3</v>
      </c>
      <c r="O81" s="101">
        <v>5</v>
      </c>
      <c r="Q81" s="129" t="s">
        <v>531</v>
      </c>
      <c r="R81" s="19" t="s">
        <v>27</v>
      </c>
      <c r="S81" s="20" t="s">
        <v>599</v>
      </c>
      <c r="T81" s="21">
        <v>2</v>
      </c>
      <c r="U81" s="21">
        <v>0</v>
      </c>
      <c r="V81" s="21">
        <v>2</v>
      </c>
      <c r="W81" s="37">
        <v>3</v>
      </c>
      <c r="X81" s="22">
        <v>5</v>
      </c>
      <c r="Z81" s="129" t="s">
        <v>531</v>
      </c>
      <c r="AA81" s="19" t="s">
        <v>27</v>
      </c>
      <c r="AB81" s="20" t="s">
        <v>599</v>
      </c>
      <c r="AC81" s="21">
        <v>2</v>
      </c>
      <c r="AD81" s="21">
        <v>0</v>
      </c>
      <c r="AE81" s="21">
        <v>2</v>
      </c>
      <c r="AF81" s="37">
        <v>3</v>
      </c>
      <c r="AG81" s="22">
        <v>5</v>
      </c>
    </row>
    <row r="82" spans="1:33" x14ac:dyDescent="0.25">
      <c r="A82" s="19" t="s">
        <v>49</v>
      </c>
      <c r="B82" s="20" t="s">
        <v>600</v>
      </c>
      <c r="C82" s="21">
        <v>0</v>
      </c>
      <c r="D82" s="21">
        <v>6</v>
      </c>
      <c r="E82" s="21">
        <v>0</v>
      </c>
      <c r="F82" s="37">
        <v>3</v>
      </c>
      <c r="G82" s="22">
        <v>9</v>
      </c>
      <c r="I82" s="109" t="s">
        <v>256</v>
      </c>
      <c r="J82" s="110" t="s">
        <v>134</v>
      </c>
      <c r="K82" s="111">
        <v>3</v>
      </c>
      <c r="L82" s="111">
        <v>0</v>
      </c>
      <c r="M82" s="111">
        <v>0</v>
      </c>
      <c r="N82" s="111">
        <v>3</v>
      </c>
      <c r="O82" s="112">
        <v>5</v>
      </c>
      <c r="Q82" s="129" t="s">
        <v>531</v>
      </c>
      <c r="R82" s="19" t="s">
        <v>49</v>
      </c>
      <c r="S82" s="20" t="s">
        <v>600</v>
      </c>
      <c r="T82" s="21">
        <v>0</v>
      </c>
      <c r="U82" s="21">
        <v>6</v>
      </c>
      <c r="V82" s="21">
        <v>0</v>
      </c>
      <c r="W82" s="37">
        <v>3</v>
      </c>
      <c r="X82" s="22">
        <v>9</v>
      </c>
      <c r="Z82" s="129" t="s">
        <v>531</v>
      </c>
      <c r="AA82" s="19" t="s">
        <v>49</v>
      </c>
      <c r="AB82" s="20" t="s">
        <v>600</v>
      </c>
      <c r="AC82" s="21">
        <v>0</v>
      </c>
      <c r="AD82" s="21">
        <v>6</v>
      </c>
      <c r="AE82" s="21">
        <v>0</v>
      </c>
      <c r="AF82" s="37">
        <v>3</v>
      </c>
      <c r="AG82" s="22">
        <v>9</v>
      </c>
    </row>
    <row r="83" spans="1:33" x14ac:dyDescent="0.25">
      <c r="A83" s="19" t="s">
        <v>39</v>
      </c>
      <c r="B83" s="20" t="s">
        <v>601</v>
      </c>
      <c r="C83" s="21">
        <v>3</v>
      </c>
      <c r="D83" s="21">
        <v>0</v>
      </c>
      <c r="E83" s="21">
        <v>0</v>
      </c>
      <c r="F83" s="37">
        <v>3</v>
      </c>
      <c r="G83" s="22">
        <v>5</v>
      </c>
      <c r="I83" s="122" t="s">
        <v>39</v>
      </c>
      <c r="J83" s="103" t="s">
        <v>135</v>
      </c>
      <c r="K83" s="123">
        <v>3</v>
      </c>
      <c r="L83" s="123">
        <v>0</v>
      </c>
      <c r="M83" s="123">
        <v>0</v>
      </c>
      <c r="N83" s="123">
        <v>3</v>
      </c>
      <c r="O83" s="126">
        <v>5</v>
      </c>
      <c r="Q83" s="129" t="s">
        <v>531</v>
      </c>
      <c r="R83" s="19" t="s">
        <v>27</v>
      </c>
      <c r="S83" s="20" t="s">
        <v>601</v>
      </c>
      <c r="T83" s="21">
        <v>3</v>
      </c>
      <c r="U83" s="21">
        <v>0</v>
      </c>
      <c r="V83" s="21">
        <v>0</v>
      </c>
      <c r="W83" s="37">
        <v>3</v>
      </c>
      <c r="X83" s="22">
        <v>5</v>
      </c>
      <c r="Z83" s="129" t="s">
        <v>531</v>
      </c>
      <c r="AA83" s="19" t="s">
        <v>39</v>
      </c>
      <c r="AB83" s="20" t="s">
        <v>601</v>
      </c>
      <c r="AC83" s="21">
        <v>3</v>
      </c>
      <c r="AD83" s="21">
        <v>0</v>
      </c>
      <c r="AE83" s="21">
        <v>0</v>
      </c>
      <c r="AF83" s="37">
        <v>3</v>
      </c>
      <c r="AG83" s="22">
        <v>5</v>
      </c>
    </row>
    <row r="84" spans="1:33" ht="15.75" thickBot="1" x14ac:dyDescent="0.3">
      <c r="A84" s="19" t="s">
        <v>50</v>
      </c>
      <c r="B84" s="20" t="s">
        <v>602</v>
      </c>
      <c r="C84" s="21">
        <v>0</v>
      </c>
      <c r="D84" s="21">
        <v>4</v>
      </c>
      <c r="E84" s="21">
        <v>0</v>
      </c>
      <c r="F84" s="21">
        <v>2</v>
      </c>
      <c r="G84" s="76">
        <v>4</v>
      </c>
      <c r="I84" s="122" t="s">
        <v>39</v>
      </c>
      <c r="J84" s="103" t="s">
        <v>236</v>
      </c>
      <c r="K84" s="123">
        <v>3</v>
      </c>
      <c r="L84" s="123">
        <v>0</v>
      </c>
      <c r="M84" s="123">
        <v>0</v>
      </c>
      <c r="N84" s="123">
        <v>3</v>
      </c>
      <c r="O84" s="126">
        <v>5</v>
      </c>
      <c r="Q84" s="129" t="s">
        <v>531</v>
      </c>
      <c r="R84" s="19" t="s">
        <v>50</v>
      </c>
      <c r="S84" s="20" t="s">
        <v>602</v>
      </c>
      <c r="T84" s="21">
        <v>0</v>
      </c>
      <c r="U84" s="21">
        <v>4</v>
      </c>
      <c r="V84" s="21">
        <v>0</v>
      </c>
      <c r="W84" s="37">
        <v>2</v>
      </c>
      <c r="X84" s="22">
        <v>4</v>
      </c>
      <c r="Z84" s="129" t="s">
        <v>531</v>
      </c>
      <c r="AA84" s="19" t="s">
        <v>50</v>
      </c>
      <c r="AB84" s="20" t="s">
        <v>602</v>
      </c>
      <c r="AC84" s="21">
        <v>0</v>
      </c>
      <c r="AD84" s="21">
        <v>4</v>
      </c>
      <c r="AE84" s="21">
        <v>0</v>
      </c>
      <c r="AF84" s="37">
        <v>2</v>
      </c>
      <c r="AG84" s="22">
        <v>4</v>
      </c>
    </row>
    <row r="85" spans="1:33" ht="15.75" thickBot="1" x14ac:dyDescent="0.3">
      <c r="A85" s="310" t="s">
        <v>232</v>
      </c>
      <c r="B85" s="311"/>
      <c r="C85" s="40">
        <f>SUM(C80:C84)</f>
        <v>5</v>
      </c>
      <c r="D85" s="40">
        <f>SUM(D80:D84)</f>
        <v>14</v>
      </c>
      <c r="E85" s="40">
        <f>SUM(E80:E84)</f>
        <v>2</v>
      </c>
      <c r="F85" s="41">
        <f>SUM(F80:F84)</f>
        <v>13</v>
      </c>
      <c r="G85" s="42">
        <f>SUM(G80:G84)</f>
        <v>31</v>
      </c>
      <c r="I85" s="88" t="s">
        <v>137</v>
      </c>
      <c r="J85" s="89" t="s">
        <v>138</v>
      </c>
      <c r="K85" s="90">
        <v>2</v>
      </c>
      <c r="L85" s="90">
        <v>0</v>
      </c>
      <c r="M85" s="90">
        <v>0</v>
      </c>
      <c r="N85" s="90">
        <v>2</v>
      </c>
      <c r="O85" s="125">
        <v>2</v>
      </c>
      <c r="Q85" s="174"/>
      <c r="R85" s="175"/>
      <c r="S85" s="176" t="s">
        <v>530</v>
      </c>
      <c r="T85" s="175">
        <f>SUM(T80:T84)</f>
        <v>5</v>
      </c>
      <c r="U85" s="175">
        <f>SUM(U80:U84)</f>
        <v>14</v>
      </c>
      <c r="V85" s="175">
        <f>SUM(V80:V84)</f>
        <v>2</v>
      </c>
      <c r="W85" s="175">
        <f>SUM(W80:W84)</f>
        <v>13</v>
      </c>
      <c r="X85" s="177">
        <f>SUM(X80:X84)</f>
        <v>31</v>
      </c>
      <c r="Z85" s="174"/>
      <c r="AA85" s="175"/>
      <c r="AB85" s="176" t="s">
        <v>530</v>
      </c>
      <c r="AC85" s="175">
        <f>SUM(AC80:AC84)</f>
        <v>5</v>
      </c>
      <c r="AD85" s="175">
        <f>SUM(AD80:AD84)</f>
        <v>14</v>
      </c>
      <c r="AE85" s="175">
        <f>SUM(AE80:AE84)</f>
        <v>2</v>
      </c>
      <c r="AF85" s="175">
        <f>SUM(AF80:AF84)</f>
        <v>13</v>
      </c>
      <c r="AG85" s="177">
        <f>SUM(AG80:AG84)</f>
        <v>31</v>
      </c>
    </row>
    <row r="86" spans="1:33" ht="15.75" thickBot="1" x14ac:dyDescent="0.3">
      <c r="A86" s="43"/>
      <c r="B86" s="52"/>
      <c r="C86" s="52"/>
      <c r="D86" s="52"/>
      <c r="E86" s="52"/>
      <c r="F86" s="52"/>
      <c r="G86" s="44"/>
      <c r="I86" s="310" t="s">
        <v>232</v>
      </c>
      <c r="J86" s="311"/>
      <c r="K86" s="92">
        <f>SUM(K80:K85)</f>
        <v>14</v>
      </c>
      <c r="L86" s="92">
        <f>SUM(L80:L85)</f>
        <v>0</v>
      </c>
      <c r="M86" s="92">
        <f>SUM(M80:M85)</f>
        <v>4</v>
      </c>
      <c r="N86" s="92">
        <f>SUM(N80:N85)</f>
        <v>16</v>
      </c>
      <c r="O86" s="93">
        <f>SUM(O80:O85)</f>
        <v>30</v>
      </c>
      <c r="Q86" s="184"/>
      <c r="R86" s="264"/>
      <c r="S86" s="52"/>
      <c r="T86" s="52"/>
      <c r="U86" s="52"/>
      <c r="V86" s="52"/>
      <c r="W86" s="52"/>
      <c r="X86" s="44"/>
      <c r="Z86" s="184"/>
      <c r="AA86" s="264"/>
      <c r="AB86" s="52"/>
      <c r="AC86" s="52"/>
      <c r="AD86" s="52"/>
      <c r="AE86" s="52"/>
      <c r="AF86" s="52"/>
      <c r="AG86" s="44"/>
    </row>
    <row r="87" spans="1:33" ht="15.75" thickBot="1" x14ac:dyDescent="0.3">
      <c r="A87" s="318" t="s">
        <v>55</v>
      </c>
      <c r="B87" s="45" t="s">
        <v>51</v>
      </c>
      <c r="C87" s="326">
        <f>SUM(F85,F75,F66,F56,F45,F34,F24,F12)</f>
        <v>144</v>
      </c>
      <c r="D87" s="327"/>
      <c r="E87" s="327"/>
      <c r="F87" s="327"/>
      <c r="G87" s="328"/>
      <c r="I87" s="318" t="s">
        <v>55</v>
      </c>
      <c r="J87" s="45" t="s">
        <v>51</v>
      </c>
      <c r="K87" s="326">
        <f>SUM(N86,N76,N66,N56,N46,N36,N23,N12)</f>
        <v>145</v>
      </c>
      <c r="L87" s="327"/>
      <c r="M87" s="327"/>
      <c r="N87" s="327"/>
      <c r="O87" s="328"/>
      <c r="Q87" s="184"/>
      <c r="R87" s="50"/>
      <c r="S87" s="49"/>
      <c r="T87" s="50"/>
      <c r="U87" s="50"/>
      <c r="V87" s="50"/>
      <c r="W87" s="50"/>
      <c r="X87" s="18"/>
      <c r="Z87" s="184"/>
      <c r="AA87" s="50"/>
      <c r="AB87" s="49"/>
      <c r="AC87" s="50"/>
      <c r="AD87" s="50"/>
      <c r="AE87" s="50"/>
      <c r="AF87" s="50"/>
      <c r="AG87" s="18"/>
    </row>
    <row r="88" spans="1:33" x14ac:dyDescent="0.25">
      <c r="A88" s="319"/>
      <c r="B88" s="46" t="s">
        <v>52</v>
      </c>
      <c r="C88" s="315">
        <f>SUM(C85,C75,C66,C56,C45,C34,C24,C12)</f>
        <v>107</v>
      </c>
      <c r="D88" s="316"/>
      <c r="E88" s="316"/>
      <c r="F88" s="316"/>
      <c r="G88" s="317"/>
      <c r="I88" s="319"/>
      <c r="J88" s="46" t="s">
        <v>52</v>
      </c>
      <c r="K88" s="315">
        <f>SUM(K86,K76,K66,K56,K46,K36,K23,K12)</f>
        <v>124</v>
      </c>
      <c r="L88" s="316"/>
      <c r="M88" s="316"/>
      <c r="N88" s="316"/>
      <c r="O88" s="317"/>
      <c r="Q88" s="184"/>
      <c r="R88" s="50"/>
      <c r="S88" s="185" t="s">
        <v>533</v>
      </c>
      <c r="T88" s="331">
        <f>W85 +W75 +W65 +W55 +W44 +W33 +W20 +W8</f>
        <v>116</v>
      </c>
      <c r="U88" s="331"/>
      <c r="V88" s="331"/>
      <c r="W88" s="332"/>
      <c r="X88" s="18"/>
      <c r="Z88" s="184"/>
      <c r="AA88" s="50"/>
      <c r="AB88" s="185" t="s">
        <v>533</v>
      </c>
      <c r="AC88" s="331">
        <f>AF85 +AF75 +AF65 +AF55 +AF44 +AF33 +AF20 +AF8</f>
        <v>116</v>
      </c>
      <c r="AD88" s="331"/>
      <c r="AE88" s="331"/>
      <c r="AF88" s="332"/>
      <c r="AG88" s="18"/>
    </row>
    <row r="89" spans="1:33" ht="15.75" thickBot="1" x14ac:dyDescent="0.3">
      <c r="A89" s="319"/>
      <c r="B89" s="46" t="s">
        <v>53</v>
      </c>
      <c r="C89" s="315">
        <f>SUM(D85,D75,D66,D56,D45,D34,D24,D12)</f>
        <v>34</v>
      </c>
      <c r="D89" s="316"/>
      <c r="E89" s="316"/>
      <c r="F89" s="316"/>
      <c r="G89" s="317"/>
      <c r="I89" s="319"/>
      <c r="J89" s="46" t="s">
        <v>53</v>
      </c>
      <c r="K89" s="315">
        <f>SUM(L86,L76,L66,L56,L46,L36,L23,L12)</f>
        <v>12</v>
      </c>
      <c r="L89" s="316"/>
      <c r="M89" s="316"/>
      <c r="N89" s="316"/>
      <c r="O89" s="317"/>
      <c r="Q89" s="184"/>
      <c r="R89" s="50"/>
      <c r="S89" s="186" t="s">
        <v>525</v>
      </c>
      <c r="T89" s="333">
        <f>X85+X75+X65+X55+X44+X33+X20+X8</f>
        <v>206</v>
      </c>
      <c r="U89" s="333"/>
      <c r="V89" s="333"/>
      <c r="W89" s="334"/>
      <c r="X89" s="18"/>
      <c r="Z89" s="184"/>
      <c r="AA89" s="50"/>
      <c r="AB89" s="186" t="s">
        <v>525</v>
      </c>
      <c r="AC89" s="333">
        <f>AG85+AG75+AG65+AG55+AG44+AG33+AG20+AG8</f>
        <v>206</v>
      </c>
      <c r="AD89" s="333"/>
      <c r="AE89" s="333"/>
      <c r="AF89" s="334"/>
      <c r="AG89" s="18"/>
    </row>
    <row r="90" spans="1:33" x14ac:dyDescent="0.25">
      <c r="A90" s="319"/>
      <c r="B90" s="46" t="s">
        <v>54</v>
      </c>
      <c r="C90" s="315">
        <f>SUM(E85,E75,E66,E56,E45,E34,E24,E12)</f>
        <v>40</v>
      </c>
      <c r="D90" s="316"/>
      <c r="E90" s="316"/>
      <c r="F90" s="316"/>
      <c r="G90" s="317"/>
      <c r="I90" s="319"/>
      <c r="J90" s="46" t="s">
        <v>54</v>
      </c>
      <c r="K90" s="315">
        <f>SUM(M86,M76,M66,M56,M46,M36,M23,M12)</f>
        <v>30</v>
      </c>
      <c r="L90" s="316"/>
      <c r="M90" s="316"/>
      <c r="N90" s="316"/>
      <c r="O90" s="317"/>
      <c r="Q90" s="184"/>
      <c r="R90" s="265"/>
      <c r="S90" s="266"/>
      <c r="T90" s="267"/>
      <c r="U90" s="267"/>
      <c r="V90" s="267"/>
      <c r="W90" s="267"/>
      <c r="X90" s="187"/>
      <c r="Z90" s="184"/>
      <c r="AA90" s="265"/>
      <c r="AB90" s="266"/>
      <c r="AC90" s="267"/>
      <c r="AD90" s="267"/>
      <c r="AE90" s="267"/>
      <c r="AF90" s="267"/>
      <c r="AG90" s="187"/>
    </row>
    <row r="91" spans="1:33" x14ac:dyDescent="0.25">
      <c r="A91" s="319"/>
      <c r="B91" s="46" t="s">
        <v>526</v>
      </c>
      <c r="C91" s="315">
        <f>SUM(G85,G75,G66,G56,G45,G34,G24,G12)</f>
        <v>244</v>
      </c>
      <c r="D91" s="316"/>
      <c r="E91" s="316"/>
      <c r="F91" s="316"/>
      <c r="G91" s="317"/>
      <c r="I91" s="319"/>
      <c r="J91" s="46" t="s">
        <v>526</v>
      </c>
      <c r="K91" s="315">
        <f>SUM(O86,O76,O66,O56,O46,O36,O23,O12)</f>
        <v>244</v>
      </c>
      <c r="L91" s="316"/>
      <c r="M91" s="316"/>
      <c r="N91" s="316"/>
      <c r="O91" s="317"/>
      <c r="Q91" s="184"/>
      <c r="R91" s="265"/>
      <c r="S91" s="270"/>
      <c r="T91" s="270"/>
      <c r="U91" s="270"/>
      <c r="V91" s="270"/>
      <c r="W91" s="270"/>
      <c r="X91" s="187"/>
      <c r="Z91" s="184"/>
      <c r="AA91" s="265"/>
      <c r="AB91" s="270"/>
      <c r="AC91" s="270"/>
      <c r="AD91" s="270"/>
      <c r="AE91" s="270"/>
      <c r="AF91" s="270"/>
      <c r="AG91" s="187"/>
    </row>
    <row r="92" spans="1:33" x14ac:dyDescent="0.25">
      <c r="A92" s="319"/>
      <c r="B92" s="47" t="s">
        <v>527</v>
      </c>
      <c r="C92" s="315">
        <f>SUM(G83,G81,G73,G65,G64,G63,G55,G54,G53,G42,G32,G31)</f>
        <v>60</v>
      </c>
      <c r="D92" s="316"/>
      <c r="E92" s="316"/>
      <c r="F92" s="316"/>
      <c r="G92" s="317"/>
      <c r="I92" s="319"/>
      <c r="J92" s="47" t="s">
        <v>527</v>
      </c>
      <c r="K92" s="315">
        <f>SUM(O83:O84,O81:O82,O71:O72,O74,O64,O62:O63,O55,O54,O53)</f>
        <v>65</v>
      </c>
      <c r="L92" s="316"/>
      <c r="M92" s="316"/>
      <c r="N92" s="316"/>
      <c r="O92" s="317"/>
      <c r="Q92" s="73"/>
      <c r="X92" s="74"/>
      <c r="Z92" s="73"/>
      <c r="AG92" s="74"/>
    </row>
    <row r="93" spans="1:33" ht="15.75" thickBot="1" x14ac:dyDescent="0.3">
      <c r="A93" s="320"/>
      <c r="B93" s="48" t="s">
        <v>528</v>
      </c>
      <c r="C93" s="312">
        <f>C92/C91*100</f>
        <v>24.590163934426229</v>
      </c>
      <c r="D93" s="313"/>
      <c r="E93" s="313"/>
      <c r="F93" s="313"/>
      <c r="G93" s="314"/>
      <c r="I93" s="320"/>
      <c r="J93" s="48" t="s">
        <v>528</v>
      </c>
      <c r="K93" s="312">
        <f>K92/K91*100</f>
        <v>26.639344262295083</v>
      </c>
      <c r="L93" s="313"/>
      <c r="M93" s="313"/>
      <c r="N93" s="313"/>
      <c r="O93" s="314"/>
      <c r="Q93" s="73"/>
      <c r="X93" s="74"/>
      <c r="Z93" s="73"/>
      <c r="AG93" s="74"/>
    </row>
    <row r="94" spans="1:33" ht="18" x14ac:dyDescent="0.25">
      <c r="A94" s="347" t="s">
        <v>541</v>
      </c>
      <c r="B94" s="348"/>
      <c r="C94" s="348"/>
      <c r="D94" s="348"/>
      <c r="E94" s="348"/>
      <c r="F94" s="348"/>
      <c r="G94" s="349"/>
      <c r="I94" s="283"/>
      <c r="J94" s="273" t="s">
        <v>541</v>
      </c>
      <c r="K94" s="285"/>
      <c r="L94" s="286"/>
      <c r="M94" s="286"/>
      <c r="N94" s="286"/>
      <c r="O94" s="287"/>
      <c r="Q94" s="73"/>
      <c r="X94" s="74"/>
      <c r="Z94" s="73"/>
      <c r="AG94" s="74"/>
    </row>
    <row r="95" spans="1:33" ht="18.75" thickBot="1" x14ac:dyDescent="0.3">
      <c r="A95" s="350"/>
      <c r="B95" s="351"/>
      <c r="C95" s="351"/>
      <c r="D95" s="351"/>
      <c r="E95" s="351"/>
      <c r="F95" s="351"/>
      <c r="G95" s="352"/>
      <c r="I95" s="284"/>
      <c r="J95" s="274" t="s">
        <v>542</v>
      </c>
      <c r="K95" s="288"/>
      <c r="L95" s="289"/>
      <c r="M95" s="289"/>
      <c r="N95" s="289"/>
      <c r="O95" s="290"/>
      <c r="Q95" s="77"/>
      <c r="R95" s="78"/>
      <c r="S95" s="78"/>
      <c r="T95" s="78"/>
      <c r="U95" s="78"/>
      <c r="V95" s="78"/>
      <c r="W95" s="78"/>
      <c r="X95" s="79"/>
      <c r="Z95" s="77"/>
      <c r="AA95" s="78"/>
      <c r="AB95" s="78"/>
      <c r="AC95" s="78"/>
      <c r="AD95" s="78"/>
      <c r="AE95" s="78"/>
      <c r="AF95" s="78"/>
      <c r="AG95" s="79"/>
    </row>
  </sheetData>
  <mergeCells count="76">
    <mergeCell ref="Q78:X78"/>
    <mergeCell ref="Z78:AG78"/>
    <mergeCell ref="T88:W88"/>
    <mergeCell ref="AC88:AF88"/>
    <mergeCell ref="T89:W89"/>
    <mergeCell ref="AC89:AF89"/>
    <mergeCell ref="Q48:X48"/>
    <mergeCell ref="Z48:AG48"/>
    <mergeCell ref="Q58:X58"/>
    <mergeCell ref="Z58:AG58"/>
    <mergeCell ref="Q68:X68"/>
    <mergeCell ref="Z68:AG68"/>
    <mergeCell ref="Q14:X14"/>
    <mergeCell ref="Z14:AG14"/>
    <mergeCell ref="Q26:X26"/>
    <mergeCell ref="Z26:AG26"/>
    <mergeCell ref="Q37:X37"/>
    <mergeCell ref="Z37:AG37"/>
    <mergeCell ref="I87:I93"/>
    <mergeCell ref="K87:O87"/>
    <mergeCell ref="K88:O88"/>
    <mergeCell ref="K89:O89"/>
    <mergeCell ref="K90:O90"/>
    <mergeCell ref="K91:O91"/>
    <mergeCell ref="K92:O92"/>
    <mergeCell ref="K93:O93"/>
    <mergeCell ref="I78:O78"/>
    <mergeCell ref="I86:J86"/>
    <mergeCell ref="I48:O48"/>
    <mergeCell ref="I56:J56"/>
    <mergeCell ref="I58:O58"/>
    <mergeCell ref="I66:J66"/>
    <mergeCell ref="I68:O68"/>
    <mergeCell ref="I76:J76"/>
    <mergeCell ref="I26:O26"/>
    <mergeCell ref="I36:J36"/>
    <mergeCell ref="I37:O37"/>
    <mergeCell ref="I46:J46"/>
    <mergeCell ref="A58:G58"/>
    <mergeCell ref="A37:G37"/>
    <mergeCell ref="A45:B45"/>
    <mergeCell ref="A48:G48"/>
    <mergeCell ref="I2:O2"/>
    <mergeCell ref="I3:O3"/>
    <mergeCell ref="I12:J12"/>
    <mergeCell ref="I14:O14"/>
    <mergeCell ref="I23:J23"/>
    <mergeCell ref="A87:A93"/>
    <mergeCell ref="C87:G87"/>
    <mergeCell ref="C88:G88"/>
    <mergeCell ref="C89:G89"/>
    <mergeCell ref="C90:G90"/>
    <mergeCell ref="C91:G91"/>
    <mergeCell ref="C92:G92"/>
    <mergeCell ref="C93:G93"/>
    <mergeCell ref="A66:B66"/>
    <mergeCell ref="A68:G68"/>
    <mergeCell ref="A75:B75"/>
    <mergeCell ref="A78:G78"/>
    <mergeCell ref="A85:B85"/>
    <mergeCell ref="A94:G95"/>
    <mergeCell ref="I94:I95"/>
    <mergeCell ref="K94:O95"/>
    <mergeCell ref="A56:B56"/>
    <mergeCell ref="A1:AG1"/>
    <mergeCell ref="A2:G2"/>
    <mergeCell ref="A3:G3"/>
    <mergeCell ref="A12:B12"/>
    <mergeCell ref="A14:G14"/>
    <mergeCell ref="A24:B24"/>
    <mergeCell ref="Q2:X2"/>
    <mergeCell ref="Z2:AG2"/>
    <mergeCell ref="Q3:X3"/>
    <mergeCell ref="Z3:AG3"/>
    <mergeCell ref="A26:G26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Computer Eng. - Forensic Sci.</vt:lpstr>
      <vt:lpstr>Bioengineering - Forensic Sci.</vt:lpstr>
      <vt:lpstr>Electronic Eng. - Forensic Sci.</vt:lpstr>
      <vt:lpstr>Industrial Eng. - Forensic Sci.</vt:lpstr>
      <vt:lpstr>Chemical Eng. - Forensic Sci.</vt:lpstr>
      <vt:lpstr>MBG (EN) - Forensic Sci.</vt:lpstr>
      <vt:lpstr>MBG (TR) - Forensic Sci.</vt:lpstr>
      <vt:lpstr>Software Eng. - Forensic Sci.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Nurdan Sandıkçı</dc:creator>
  <cp:lastModifiedBy>Tuğba Ünsal Sapan</cp:lastModifiedBy>
  <dcterms:created xsi:type="dcterms:W3CDTF">2015-06-05T18:19:34Z</dcterms:created>
  <dcterms:modified xsi:type="dcterms:W3CDTF">2024-03-04T09:29:45Z</dcterms:modified>
</cp:coreProperties>
</file>