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dan.enisoglu\Desktop\"/>
    </mc:Choice>
  </mc:AlternateContent>
  <bookViews>
    <workbookView xWindow="0" yWindow="0" windowWidth="23415" windowHeight="10020" activeTab="4"/>
  </bookViews>
  <sheets>
    <sheet name="BİYOMUH-BİLGİSAYAR" sheetId="1" r:id="rId1"/>
    <sheet name="BİYOMÜH-ENDÜSTRİ" sheetId="3" r:id="rId2"/>
    <sheet name="BİYOMÜH.(ENG)-MBG(ENG)" sheetId="4" r:id="rId3"/>
    <sheet name="BİYOMÜH-KİMYABİO" sheetId="6" r:id="rId4"/>
    <sheet name="BİYOMÜH-YAZILIM MÜH." sheetId="10" r:id="rId5"/>
  </sheets>
  <definedNames>
    <definedName name="_xlnm.Print_Area" localSheetId="0">'BİYOMUH-BİLGİSAYAR'!$A$1:$AH$129</definedName>
    <definedName name="_xlnm.Print_Area" localSheetId="2">'BİYOMÜH.(ENG)-MBG(ENG)'!$A$1:$AH$128</definedName>
    <definedName name="_xlnm.Print_Area" localSheetId="1">'BİYOMÜH-ENDÜSTRİ'!$A$1:$AH$130</definedName>
    <definedName name="_xlnm.Print_Area" localSheetId="4">'BİYOMÜH-YAZILIM MÜH.'!$A$1:$AH$128</definedName>
  </definedNames>
  <calcPr calcId="162913"/>
</workbook>
</file>

<file path=xl/calcChain.xml><?xml version="1.0" encoding="utf-8"?>
<calcChain xmlns="http://schemas.openxmlformats.org/spreadsheetml/2006/main">
  <c r="AD119" i="10" l="1"/>
  <c r="AD118" i="10"/>
  <c r="V84" i="6"/>
  <c r="Y84" i="6"/>
  <c r="Z84" i="6"/>
  <c r="Y83" i="6"/>
  <c r="Z83" i="6"/>
  <c r="Z79" i="6"/>
  <c r="Y79" i="6"/>
  <c r="X79" i="6"/>
  <c r="W79" i="6"/>
  <c r="V79" i="6"/>
  <c r="V119" i="1"/>
  <c r="W113" i="4"/>
  <c r="X113" i="4"/>
  <c r="Y113" i="4"/>
  <c r="Z113" i="4"/>
  <c r="V113" i="4"/>
  <c r="W101" i="4"/>
  <c r="X101" i="4"/>
  <c r="Y101" i="4"/>
  <c r="Z101" i="4"/>
  <c r="V101" i="4"/>
  <c r="W69" i="4"/>
  <c r="X69" i="4"/>
  <c r="Y69" i="4"/>
  <c r="Z69" i="4"/>
  <c r="V69" i="4"/>
  <c r="W74" i="4"/>
  <c r="X74" i="4"/>
  <c r="Y74" i="4"/>
  <c r="Z74" i="4"/>
  <c r="V74" i="4"/>
  <c r="W59" i="4"/>
  <c r="X59" i="4"/>
  <c r="Y59" i="4"/>
  <c r="Z59" i="4"/>
  <c r="V59" i="4"/>
  <c r="W55" i="4"/>
  <c r="X55" i="4"/>
  <c r="Y55" i="4"/>
  <c r="Z55" i="4"/>
  <c r="V55" i="4"/>
  <c r="W45" i="4"/>
  <c r="X45" i="4"/>
  <c r="Y45" i="4"/>
  <c r="Z45" i="4"/>
  <c r="V45" i="4"/>
  <c r="W32" i="4"/>
  <c r="X32" i="4"/>
  <c r="Y32" i="4"/>
  <c r="Z32" i="4"/>
  <c r="V32" i="4"/>
  <c r="V24" i="4"/>
  <c r="W18" i="4"/>
  <c r="X18" i="4"/>
  <c r="Y18" i="4"/>
  <c r="Z18" i="4"/>
  <c r="V18" i="4"/>
  <c r="W11" i="4"/>
  <c r="X11" i="4"/>
  <c r="Y11" i="4"/>
  <c r="Z11" i="4"/>
  <c r="V11" i="4"/>
  <c r="U46" i="3" l="1"/>
  <c r="V46" i="3"/>
  <c r="W46" i="3"/>
  <c r="X46" i="3"/>
  <c r="T46" i="3"/>
  <c r="U43" i="3"/>
  <c r="V43" i="3"/>
  <c r="W43" i="3"/>
  <c r="X43" i="3"/>
  <c r="T43" i="3"/>
  <c r="D111" i="1"/>
  <c r="E111" i="1"/>
  <c r="F111" i="1"/>
  <c r="G111" i="1"/>
  <c r="C111" i="1"/>
  <c r="AE77" i="10"/>
  <c r="AF77" i="10"/>
  <c r="AG77" i="10"/>
  <c r="AH77" i="10"/>
  <c r="AD77" i="10"/>
  <c r="AE48" i="10"/>
  <c r="AF48" i="10"/>
  <c r="AG48" i="10"/>
  <c r="AH48" i="10"/>
  <c r="AD48" i="10"/>
  <c r="W115" i="10"/>
  <c r="X115" i="10"/>
  <c r="Y115" i="10"/>
  <c r="Z115" i="10"/>
  <c r="V115" i="10"/>
  <c r="W111" i="10"/>
  <c r="X111" i="10"/>
  <c r="Y111" i="10"/>
  <c r="Z111" i="10"/>
  <c r="V111" i="10"/>
  <c r="W103" i="10"/>
  <c r="X103" i="10"/>
  <c r="Y103" i="10"/>
  <c r="Z103" i="10"/>
  <c r="V103" i="10"/>
  <c r="W98" i="10"/>
  <c r="X98" i="10"/>
  <c r="Y98" i="10"/>
  <c r="Z98" i="10"/>
  <c r="V98" i="10"/>
  <c r="W88" i="10"/>
  <c r="X88" i="10"/>
  <c r="Y88" i="10"/>
  <c r="Z88" i="10"/>
  <c r="V88" i="10"/>
  <c r="W76" i="10"/>
  <c r="X76" i="10"/>
  <c r="Y76" i="10"/>
  <c r="Z76" i="10"/>
  <c r="V76" i="10"/>
  <c r="W72" i="10"/>
  <c r="X72" i="10"/>
  <c r="Y72" i="10"/>
  <c r="Z72" i="10"/>
  <c r="V72" i="10"/>
  <c r="W62" i="10"/>
  <c r="X62" i="10"/>
  <c r="Y62" i="10"/>
  <c r="Z62" i="10"/>
  <c r="V62" i="10"/>
  <c r="W59" i="10"/>
  <c r="X59" i="10"/>
  <c r="Y59" i="10"/>
  <c r="Z59" i="10"/>
  <c r="V59" i="10"/>
  <c r="W46" i="10"/>
  <c r="X46" i="10"/>
  <c r="Y46" i="10"/>
  <c r="Z46" i="10"/>
  <c r="V46" i="10"/>
  <c r="W43" i="10"/>
  <c r="X43" i="10"/>
  <c r="Y43" i="10"/>
  <c r="Z43" i="10"/>
  <c r="V43" i="10"/>
  <c r="W33" i="10"/>
  <c r="X33" i="10"/>
  <c r="Y33" i="10"/>
  <c r="Z33" i="10"/>
  <c r="V33" i="10"/>
  <c r="W27" i="10"/>
  <c r="X27" i="10"/>
  <c r="Y27" i="10"/>
  <c r="Z27" i="10"/>
  <c r="V27" i="10"/>
  <c r="W18" i="10"/>
  <c r="X18" i="10"/>
  <c r="Y18" i="10"/>
  <c r="Z18" i="10"/>
  <c r="V18" i="10"/>
  <c r="M32" i="10"/>
  <c r="N32" i="10"/>
  <c r="O32" i="10"/>
  <c r="P32" i="10"/>
  <c r="L32" i="10"/>
  <c r="M17" i="10"/>
  <c r="N17" i="10"/>
  <c r="O17" i="10"/>
  <c r="P17" i="10"/>
  <c r="L17" i="10"/>
  <c r="D114" i="10"/>
  <c r="E114" i="10"/>
  <c r="F114" i="10"/>
  <c r="G114" i="10"/>
  <c r="C114" i="10"/>
  <c r="D101" i="10"/>
  <c r="E101" i="10"/>
  <c r="F101" i="10"/>
  <c r="G101" i="10"/>
  <c r="C101" i="10"/>
  <c r="D87" i="10"/>
  <c r="E87" i="10"/>
  <c r="F87" i="10"/>
  <c r="G87" i="10"/>
  <c r="C87" i="10"/>
  <c r="D75" i="10"/>
  <c r="E75" i="10"/>
  <c r="F75" i="10"/>
  <c r="G75" i="10"/>
  <c r="C75" i="10"/>
  <c r="D61" i="10"/>
  <c r="E61" i="10"/>
  <c r="F61" i="10"/>
  <c r="G61" i="10"/>
  <c r="C61" i="10"/>
  <c r="D45" i="10"/>
  <c r="E45" i="10"/>
  <c r="F45" i="10"/>
  <c r="G45" i="10"/>
  <c r="C45" i="10"/>
  <c r="D31" i="10"/>
  <c r="E31" i="10"/>
  <c r="F31" i="10"/>
  <c r="G31" i="10"/>
  <c r="C31" i="10"/>
  <c r="D17" i="10"/>
  <c r="E17" i="10"/>
  <c r="F17" i="10"/>
  <c r="G17" i="10"/>
  <c r="C17" i="10"/>
  <c r="AE84" i="6"/>
  <c r="AF84" i="6"/>
  <c r="AG84" i="6"/>
  <c r="AD114" i="6" s="1"/>
  <c r="AH84" i="6"/>
  <c r="AD84" i="6"/>
  <c r="AE72" i="6"/>
  <c r="AF72" i="6"/>
  <c r="AG72" i="6"/>
  <c r="AH72" i="6"/>
  <c r="AD72" i="6"/>
  <c r="AE58" i="6"/>
  <c r="AF58" i="6"/>
  <c r="AG58" i="6"/>
  <c r="AH58" i="6"/>
  <c r="AD58" i="6"/>
  <c r="W111" i="6"/>
  <c r="X111" i="6"/>
  <c r="Y111" i="6"/>
  <c r="Z111" i="6"/>
  <c r="V111" i="6"/>
  <c r="W107" i="6"/>
  <c r="X107" i="6"/>
  <c r="Y107" i="6"/>
  <c r="Z107" i="6"/>
  <c r="V107" i="6"/>
  <c r="W98" i="6"/>
  <c r="X98" i="6"/>
  <c r="Y98" i="6"/>
  <c r="Z98" i="6"/>
  <c r="V98" i="6"/>
  <c r="W92" i="6"/>
  <c r="X92" i="6"/>
  <c r="Y92" i="6"/>
  <c r="Z92" i="6"/>
  <c r="V92" i="6"/>
  <c r="W83" i="6"/>
  <c r="X83" i="6"/>
  <c r="V83" i="6"/>
  <c r="W70" i="6"/>
  <c r="X70" i="6"/>
  <c r="Y70" i="6"/>
  <c r="Z70" i="6"/>
  <c r="V70" i="6"/>
  <c r="W65" i="6"/>
  <c r="X65" i="6"/>
  <c r="Y65" i="6"/>
  <c r="Z65" i="6"/>
  <c r="V65" i="6"/>
  <c r="W58" i="6"/>
  <c r="X58" i="6"/>
  <c r="Y58" i="6"/>
  <c r="Z58" i="6"/>
  <c r="V58" i="6"/>
  <c r="W54" i="6"/>
  <c r="X54" i="6"/>
  <c r="Y54" i="6"/>
  <c r="Z54" i="6"/>
  <c r="V54" i="6"/>
  <c r="W44" i="6"/>
  <c r="X44" i="6"/>
  <c r="Y44" i="6"/>
  <c r="Z44" i="6"/>
  <c r="V44" i="6"/>
  <c r="W38" i="6"/>
  <c r="X38" i="6"/>
  <c r="Y38" i="6"/>
  <c r="Z38" i="6"/>
  <c r="V38" i="6"/>
  <c r="W32" i="6"/>
  <c r="X32" i="6"/>
  <c r="Y32" i="6"/>
  <c r="Z32" i="6"/>
  <c r="V32" i="6"/>
  <c r="W24" i="6"/>
  <c r="X24" i="6"/>
  <c r="Y24" i="6"/>
  <c r="Z24" i="6"/>
  <c r="V24" i="6"/>
  <c r="W18" i="6"/>
  <c r="X18" i="6"/>
  <c r="Y18" i="6"/>
  <c r="Z18" i="6"/>
  <c r="V18" i="6"/>
  <c r="D110" i="6"/>
  <c r="E110" i="6"/>
  <c r="F110" i="6"/>
  <c r="G110" i="6"/>
  <c r="C110" i="6"/>
  <c r="D97" i="6"/>
  <c r="E97" i="6"/>
  <c r="F97" i="6"/>
  <c r="G97" i="6"/>
  <c r="C97" i="6"/>
  <c r="D82" i="6"/>
  <c r="E82" i="6"/>
  <c r="F82" i="6"/>
  <c r="G82" i="6"/>
  <c r="C82" i="6"/>
  <c r="D69" i="6"/>
  <c r="E69" i="6"/>
  <c r="F69" i="6"/>
  <c r="G69" i="6"/>
  <c r="C69" i="6"/>
  <c r="D57" i="6"/>
  <c r="E57" i="6"/>
  <c r="F57" i="6"/>
  <c r="G57" i="6"/>
  <c r="C57" i="6"/>
  <c r="D45" i="6"/>
  <c r="E45" i="6"/>
  <c r="F45" i="6"/>
  <c r="G45" i="6"/>
  <c r="C45" i="6"/>
  <c r="D29" i="6"/>
  <c r="E29" i="6"/>
  <c r="F29" i="6"/>
  <c r="G29" i="6"/>
  <c r="C29" i="6"/>
  <c r="D16" i="6"/>
  <c r="E16" i="6"/>
  <c r="F16" i="6"/>
  <c r="G16" i="6"/>
  <c r="C16" i="6"/>
  <c r="AE46" i="4"/>
  <c r="AF46" i="4"/>
  <c r="AG46" i="4"/>
  <c r="AH46" i="4"/>
  <c r="AD46" i="4"/>
  <c r="X114" i="4"/>
  <c r="W109" i="4"/>
  <c r="X109" i="4"/>
  <c r="Y109" i="4"/>
  <c r="Y114" i="4" s="1"/>
  <c r="Z109" i="4"/>
  <c r="V109" i="4"/>
  <c r="W96" i="4"/>
  <c r="X96" i="4"/>
  <c r="Y96" i="4"/>
  <c r="Z96" i="4"/>
  <c r="Z102" i="4" s="1"/>
  <c r="V96" i="4"/>
  <c r="W85" i="4"/>
  <c r="X85" i="4"/>
  <c r="Y85" i="4"/>
  <c r="Z85" i="4"/>
  <c r="V85" i="4"/>
  <c r="Y60" i="4"/>
  <c r="X60" i="4"/>
  <c r="W40" i="4"/>
  <c r="X40" i="4"/>
  <c r="Y40" i="4"/>
  <c r="Z40" i="4"/>
  <c r="V40" i="4"/>
  <c r="W25" i="4"/>
  <c r="X25" i="4"/>
  <c r="Y25" i="4"/>
  <c r="Z25" i="4"/>
  <c r="V25" i="4"/>
  <c r="M17" i="4"/>
  <c r="N17" i="4"/>
  <c r="O17" i="4"/>
  <c r="P17" i="4"/>
  <c r="L17" i="4"/>
  <c r="D73" i="4"/>
  <c r="E73" i="4"/>
  <c r="F73" i="4"/>
  <c r="G73" i="4"/>
  <c r="C73" i="4"/>
  <c r="D59" i="4"/>
  <c r="E59" i="4"/>
  <c r="F59" i="4"/>
  <c r="G59" i="4"/>
  <c r="C59" i="4"/>
  <c r="D44" i="4"/>
  <c r="E44" i="4"/>
  <c r="F44" i="4"/>
  <c r="G44" i="4"/>
  <c r="C44" i="4"/>
  <c r="D29" i="4"/>
  <c r="E29" i="4"/>
  <c r="F29" i="4"/>
  <c r="G29" i="4"/>
  <c r="C29" i="4"/>
  <c r="D16" i="4"/>
  <c r="E16" i="4"/>
  <c r="F16" i="4"/>
  <c r="G16" i="4"/>
  <c r="C16" i="4"/>
  <c r="AC73" i="3"/>
  <c r="AD73" i="3"/>
  <c r="AE73" i="3"/>
  <c r="AF73" i="3"/>
  <c r="AB73" i="3"/>
  <c r="AF59" i="3"/>
  <c r="AC59" i="3"/>
  <c r="AD59" i="3"/>
  <c r="AE59" i="3"/>
  <c r="AB59" i="3"/>
  <c r="AC46" i="3"/>
  <c r="AD46" i="3"/>
  <c r="AE46" i="3"/>
  <c r="AF46" i="3"/>
  <c r="AB46" i="3"/>
  <c r="U110" i="3"/>
  <c r="V110" i="3"/>
  <c r="W110" i="3"/>
  <c r="X110" i="3"/>
  <c r="T110" i="3"/>
  <c r="U106" i="3"/>
  <c r="V106" i="3"/>
  <c r="W106" i="3"/>
  <c r="X106" i="3"/>
  <c r="T106" i="3"/>
  <c r="U98" i="3"/>
  <c r="V98" i="3"/>
  <c r="W98" i="3"/>
  <c r="X98" i="3"/>
  <c r="T98" i="3"/>
  <c r="U93" i="3"/>
  <c r="V93" i="3"/>
  <c r="W93" i="3"/>
  <c r="X93" i="3"/>
  <c r="T93" i="3"/>
  <c r="U84" i="3"/>
  <c r="V84" i="3"/>
  <c r="W84" i="3"/>
  <c r="X84" i="3"/>
  <c r="T84" i="3"/>
  <c r="U71" i="3"/>
  <c r="V71" i="3"/>
  <c r="W71" i="3"/>
  <c r="X71" i="3"/>
  <c r="T71" i="3"/>
  <c r="U67" i="3"/>
  <c r="V67" i="3"/>
  <c r="W67" i="3"/>
  <c r="X67" i="3"/>
  <c r="T67" i="3"/>
  <c r="U58" i="3"/>
  <c r="V58" i="3"/>
  <c r="W58" i="3"/>
  <c r="X58" i="3"/>
  <c r="T58" i="3"/>
  <c r="U55" i="3"/>
  <c r="V55" i="3"/>
  <c r="W55" i="3"/>
  <c r="X55" i="3"/>
  <c r="T55" i="3"/>
  <c r="U33" i="3"/>
  <c r="V33" i="3"/>
  <c r="W33" i="3"/>
  <c r="X33" i="3"/>
  <c r="T33" i="3"/>
  <c r="X27" i="3"/>
  <c r="U27" i="3"/>
  <c r="V27" i="3"/>
  <c r="W27" i="3"/>
  <c r="T27" i="3"/>
  <c r="L17" i="3"/>
  <c r="M17" i="3"/>
  <c r="N17" i="3"/>
  <c r="O17" i="3"/>
  <c r="K17" i="3"/>
  <c r="G18" i="3"/>
  <c r="D32" i="3"/>
  <c r="E32" i="3"/>
  <c r="F32" i="3"/>
  <c r="G32" i="3"/>
  <c r="C32" i="3"/>
  <c r="D18" i="3"/>
  <c r="E18" i="3"/>
  <c r="F18" i="3"/>
  <c r="C18" i="3"/>
  <c r="W112" i="1"/>
  <c r="X112" i="1"/>
  <c r="Y112" i="1"/>
  <c r="Z112" i="1"/>
  <c r="V112" i="1"/>
  <c r="V113" i="1" s="1"/>
  <c r="W108" i="1"/>
  <c r="X108" i="1"/>
  <c r="Y108" i="1"/>
  <c r="Z108" i="1"/>
  <c r="V108" i="1"/>
  <c r="W100" i="1"/>
  <c r="X100" i="1"/>
  <c r="Y100" i="1"/>
  <c r="Z100" i="1"/>
  <c r="V100" i="1"/>
  <c r="W95" i="1"/>
  <c r="X95" i="1"/>
  <c r="Y95" i="1"/>
  <c r="Z95" i="1"/>
  <c r="V95" i="1"/>
  <c r="W85" i="1"/>
  <c r="W88" i="1" s="1"/>
  <c r="X85" i="1"/>
  <c r="X88" i="1" s="1"/>
  <c r="Y85" i="1"/>
  <c r="Y88" i="1" s="1"/>
  <c r="Z85" i="1"/>
  <c r="Z88" i="1" s="1"/>
  <c r="V85" i="1"/>
  <c r="V88" i="1" s="1"/>
  <c r="W73" i="1"/>
  <c r="X73" i="1"/>
  <c r="Y73" i="1"/>
  <c r="Z73" i="1"/>
  <c r="V73" i="1"/>
  <c r="W69" i="1"/>
  <c r="X69" i="1"/>
  <c r="Y69" i="1"/>
  <c r="Z69" i="1"/>
  <c r="V69" i="1"/>
  <c r="W58" i="1"/>
  <c r="X58" i="1"/>
  <c r="Y58" i="1"/>
  <c r="Z58" i="1"/>
  <c r="V58" i="1"/>
  <c r="W55" i="1"/>
  <c r="X55" i="1"/>
  <c r="Y55" i="1"/>
  <c r="Z55" i="1"/>
  <c r="V55" i="1"/>
  <c r="W45" i="1"/>
  <c r="X45" i="1"/>
  <c r="Y45" i="1"/>
  <c r="Z45" i="1"/>
  <c r="V45" i="1"/>
  <c r="W42" i="1"/>
  <c r="X42" i="1"/>
  <c r="Y42" i="1"/>
  <c r="Z42" i="1"/>
  <c r="V42" i="1"/>
  <c r="W26" i="1"/>
  <c r="X26" i="1"/>
  <c r="Y26" i="1"/>
  <c r="Z26" i="1"/>
  <c r="V26" i="1"/>
  <c r="V34" i="1" s="1"/>
  <c r="W33" i="1"/>
  <c r="X33" i="1"/>
  <c r="Y33" i="1"/>
  <c r="Z33" i="1"/>
  <c r="V33" i="1"/>
  <c r="W19" i="1"/>
  <c r="X19" i="1"/>
  <c r="Y19" i="1"/>
  <c r="Z19" i="1"/>
  <c r="V19" i="1"/>
  <c r="M111" i="1"/>
  <c r="N111" i="1"/>
  <c r="O111" i="1"/>
  <c r="P111" i="1"/>
  <c r="L111" i="1"/>
  <c r="M99" i="1"/>
  <c r="N99" i="1"/>
  <c r="O99" i="1"/>
  <c r="P99" i="1"/>
  <c r="L99" i="1"/>
  <c r="M86" i="1"/>
  <c r="N86" i="1"/>
  <c r="O86" i="1"/>
  <c r="P86" i="1"/>
  <c r="L86" i="1"/>
  <c r="M72" i="1"/>
  <c r="N72" i="1"/>
  <c r="O72" i="1"/>
  <c r="P72" i="1"/>
  <c r="L72" i="1"/>
  <c r="M57" i="1"/>
  <c r="N57" i="1"/>
  <c r="O57" i="1"/>
  <c r="P57" i="1"/>
  <c r="L57" i="1"/>
  <c r="M43" i="1"/>
  <c r="N43" i="1"/>
  <c r="O43" i="1"/>
  <c r="P43" i="1"/>
  <c r="L43" i="1"/>
  <c r="M31" i="1"/>
  <c r="N31" i="1"/>
  <c r="O31" i="1"/>
  <c r="P31" i="1"/>
  <c r="L31" i="1"/>
  <c r="M17" i="1"/>
  <c r="N17" i="1"/>
  <c r="O17" i="1"/>
  <c r="P17" i="1"/>
  <c r="L17" i="1"/>
  <c r="D84" i="1"/>
  <c r="E84" i="1"/>
  <c r="F84" i="1"/>
  <c r="G84" i="1"/>
  <c r="C84" i="1"/>
  <c r="D72" i="1"/>
  <c r="E72" i="1"/>
  <c r="F72" i="1"/>
  <c r="G72" i="1"/>
  <c r="C72" i="1"/>
  <c r="D57" i="1"/>
  <c r="E57" i="1"/>
  <c r="F57" i="1"/>
  <c r="G57" i="1"/>
  <c r="C57" i="1"/>
  <c r="D43" i="1"/>
  <c r="E43" i="1"/>
  <c r="F43" i="1"/>
  <c r="G43" i="1"/>
  <c r="C43" i="1"/>
  <c r="D30" i="1"/>
  <c r="E30" i="1"/>
  <c r="F30" i="1"/>
  <c r="G30" i="1"/>
  <c r="C30" i="1"/>
  <c r="D17" i="1"/>
  <c r="E17" i="1"/>
  <c r="F17" i="1"/>
  <c r="G17" i="1"/>
  <c r="C17" i="1"/>
  <c r="V11" i="1"/>
  <c r="W11" i="1"/>
  <c r="X11" i="1"/>
  <c r="Y11" i="1"/>
  <c r="Z11" i="1"/>
  <c r="AD20" i="1"/>
  <c r="AE20" i="1"/>
  <c r="AF20" i="1"/>
  <c r="AG20" i="1"/>
  <c r="AH20" i="1"/>
  <c r="AD33" i="1"/>
  <c r="AE33" i="1"/>
  <c r="AF33" i="1"/>
  <c r="AG33" i="1"/>
  <c r="AH33" i="1"/>
  <c r="AH60" i="1"/>
  <c r="Z90" i="10"/>
  <c r="Y90" i="10"/>
  <c r="X90" i="10"/>
  <c r="W90" i="10"/>
  <c r="V90" i="10"/>
  <c r="AH89" i="10"/>
  <c r="AG89" i="10"/>
  <c r="AF89" i="10"/>
  <c r="AE89" i="10"/>
  <c r="AD89" i="10"/>
  <c r="AH34" i="10"/>
  <c r="AG34" i="10"/>
  <c r="AF34" i="10"/>
  <c r="AE34" i="10"/>
  <c r="AD34" i="10"/>
  <c r="AH19" i="10"/>
  <c r="AG19" i="10"/>
  <c r="AF19" i="10"/>
  <c r="AE19" i="10"/>
  <c r="AD19" i="10"/>
  <c r="P84" i="6"/>
  <c r="O84" i="6"/>
  <c r="M84" i="6"/>
  <c r="L84" i="6"/>
  <c r="P71" i="6"/>
  <c r="O71" i="6"/>
  <c r="M71" i="6"/>
  <c r="L71" i="6"/>
  <c r="AH32" i="6"/>
  <c r="AG32" i="6"/>
  <c r="AF32" i="6"/>
  <c r="AE32" i="6"/>
  <c r="AD32" i="6"/>
  <c r="AH19" i="6"/>
  <c r="AG19" i="6"/>
  <c r="AF19" i="6"/>
  <c r="AE19" i="6"/>
  <c r="AD19" i="6"/>
  <c r="P18" i="6"/>
  <c r="O18" i="6"/>
  <c r="M18" i="6"/>
  <c r="L18" i="6"/>
  <c r="V120" i="10" l="1"/>
  <c r="V118" i="4"/>
  <c r="V116" i="6"/>
  <c r="W34" i="1"/>
  <c r="Y74" i="1"/>
  <c r="W113" i="1"/>
  <c r="W59" i="3"/>
  <c r="AD115" i="6"/>
  <c r="Y113" i="1"/>
  <c r="Z46" i="1"/>
  <c r="Z74" i="1"/>
  <c r="Z101" i="1"/>
  <c r="X74" i="1"/>
  <c r="X101" i="1"/>
  <c r="V46" i="1"/>
  <c r="Y59" i="1"/>
  <c r="V74" i="1"/>
  <c r="W74" i="1"/>
  <c r="Y101" i="1"/>
  <c r="X113" i="1"/>
  <c r="Y34" i="1"/>
  <c r="Z34" i="1"/>
  <c r="X46" i="1"/>
  <c r="V59" i="1"/>
  <c r="V101" i="1"/>
  <c r="W101" i="1"/>
  <c r="Z113" i="1"/>
  <c r="Y46" i="1"/>
  <c r="X59" i="1"/>
  <c r="X34" i="1"/>
  <c r="W59" i="1"/>
  <c r="W46" i="1"/>
  <c r="Z59" i="1"/>
  <c r="Y63" i="10"/>
  <c r="Y116" i="10"/>
  <c r="X63" i="10"/>
  <c r="V116" i="10"/>
  <c r="W116" i="10"/>
  <c r="X116" i="10"/>
  <c r="Z116" i="10"/>
  <c r="Z34" i="10"/>
  <c r="V63" i="10"/>
  <c r="W63" i="10"/>
  <c r="Z63" i="10"/>
  <c r="W34" i="10"/>
  <c r="X34" i="10"/>
  <c r="Y19" i="10"/>
  <c r="V19" i="10"/>
  <c r="W19" i="10"/>
  <c r="X19" i="10"/>
  <c r="Z19" i="10"/>
  <c r="Y34" i="10"/>
  <c r="V34" i="10"/>
  <c r="Y45" i="6"/>
  <c r="Z45" i="6"/>
  <c r="V45" i="6"/>
  <c r="W45" i="6"/>
  <c r="X45" i="6"/>
  <c r="Z33" i="6"/>
  <c r="V33" i="6"/>
  <c r="W33" i="6"/>
  <c r="X33" i="6"/>
  <c r="Y33" i="6"/>
  <c r="V102" i="4"/>
  <c r="W102" i="4"/>
  <c r="Y102" i="4"/>
  <c r="V60" i="4"/>
  <c r="W60" i="4"/>
  <c r="Z114" i="4"/>
  <c r="Z60" i="4"/>
  <c r="X102" i="4"/>
  <c r="V114" i="4"/>
  <c r="W114" i="4"/>
  <c r="V59" i="3"/>
  <c r="X59" i="3"/>
  <c r="T59" i="3"/>
  <c r="U59" i="3"/>
  <c r="Z20" i="1"/>
  <c r="V20" i="1"/>
  <c r="Y20" i="1"/>
  <c r="X20" i="1"/>
  <c r="W20" i="1"/>
  <c r="W91" i="10"/>
  <c r="W77" i="10"/>
  <c r="Y77" i="10"/>
  <c r="X47" i="10"/>
  <c r="V104" i="10"/>
  <c r="V47" i="10"/>
  <c r="X77" i="10"/>
  <c r="Y91" i="10"/>
  <c r="W47" i="10"/>
  <c r="V91" i="10"/>
  <c r="Z91" i="10"/>
  <c r="X91" i="10"/>
  <c r="Y104" i="10"/>
  <c r="W104" i="10"/>
  <c r="Z47" i="10"/>
  <c r="V77" i="10"/>
  <c r="Z77" i="10"/>
  <c r="X104" i="10"/>
  <c r="X19" i="6"/>
  <c r="W71" i="6"/>
  <c r="Z19" i="6"/>
  <c r="X84" i="6"/>
  <c r="Z59" i="6"/>
  <c r="X71" i="6"/>
  <c r="V112" i="6"/>
  <c r="V99" i="6"/>
  <c r="Y112" i="6"/>
  <c r="V59" i="6"/>
  <c r="W59" i="6"/>
  <c r="V19" i="6"/>
  <c r="X59" i="6"/>
  <c r="Y71" i="6"/>
  <c r="X99" i="6"/>
  <c r="Y19" i="6"/>
  <c r="Y59" i="6"/>
  <c r="Y99" i="6"/>
  <c r="X112" i="6"/>
  <c r="V71" i="6"/>
  <c r="Z71" i="6"/>
  <c r="W19" i="6"/>
  <c r="W84" i="6"/>
  <c r="W99" i="6"/>
  <c r="Z112" i="6"/>
  <c r="V121" i="10" l="1"/>
  <c r="V117" i="6"/>
  <c r="AD114" i="1"/>
  <c r="AD113" i="1"/>
  <c r="T19" i="3" l="1"/>
  <c r="W19" i="3"/>
  <c r="X19" i="3"/>
  <c r="AH87" i="4" l="1"/>
  <c r="AD118" i="4" s="1"/>
  <c r="AG87" i="4"/>
  <c r="AF87" i="4"/>
  <c r="AE87" i="4"/>
  <c r="AD87" i="4"/>
  <c r="AD117" i="4" s="1"/>
  <c r="Z87" i="4"/>
  <c r="Y87" i="4"/>
  <c r="X87" i="4"/>
  <c r="W87" i="4"/>
  <c r="V87" i="4"/>
  <c r="AH33" i="4"/>
  <c r="AG33" i="4"/>
  <c r="AF33" i="4"/>
  <c r="AE33" i="4"/>
  <c r="AD33" i="4"/>
  <c r="AH19" i="4"/>
  <c r="AG19" i="4"/>
  <c r="AF19" i="4"/>
  <c r="AE19" i="4"/>
  <c r="AD19" i="4"/>
  <c r="V46" i="4" l="1"/>
  <c r="V33" i="4"/>
  <c r="W75" i="4"/>
  <c r="V75" i="4"/>
  <c r="Y75" i="4"/>
  <c r="Z75" i="4"/>
  <c r="V88" i="4"/>
  <c r="Z88" i="4"/>
  <c r="Y88" i="4"/>
  <c r="Y19" i="4"/>
  <c r="W88" i="4"/>
  <c r="W33" i="4"/>
  <c r="X88" i="4"/>
  <c r="Z33" i="4"/>
  <c r="X75" i="4"/>
  <c r="Y33" i="4"/>
  <c r="Z46" i="4"/>
  <c r="X46" i="4"/>
  <c r="W46" i="4"/>
  <c r="X33" i="4"/>
  <c r="V19" i="4"/>
  <c r="Z19" i="4"/>
  <c r="X19" i="4"/>
  <c r="W19" i="4"/>
  <c r="V119" i="4" l="1"/>
  <c r="X99" i="3"/>
  <c r="W99" i="3"/>
  <c r="T99" i="3"/>
  <c r="X86" i="3"/>
  <c r="W86" i="3"/>
  <c r="T86" i="3"/>
  <c r="W47" i="3"/>
  <c r="V47" i="3"/>
  <c r="U47" i="3"/>
  <c r="AF34" i="3"/>
  <c r="AE34" i="3"/>
  <c r="AD34" i="3"/>
  <c r="AC34" i="3"/>
  <c r="AB34" i="3"/>
  <c r="X34" i="3"/>
  <c r="T34" i="3"/>
  <c r="W34" i="3"/>
  <c r="AF20" i="3"/>
  <c r="AE20" i="3"/>
  <c r="AD20" i="3"/>
  <c r="AC20" i="3"/>
  <c r="AB20" i="3"/>
  <c r="V19" i="3"/>
  <c r="U19" i="3"/>
  <c r="X11" i="3"/>
  <c r="X20" i="3" s="1"/>
  <c r="W11" i="3"/>
  <c r="W20" i="3" s="1"/>
  <c r="V11" i="3"/>
  <c r="U11" i="3"/>
  <c r="T11" i="3"/>
  <c r="T20" i="3" s="1"/>
  <c r="U20" i="3" l="1"/>
  <c r="U34" i="3"/>
  <c r="W111" i="3"/>
  <c r="T116" i="3" s="1"/>
  <c r="U72" i="3"/>
  <c r="V111" i="3"/>
  <c r="U99" i="3"/>
  <c r="V99" i="3"/>
  <c r="T111" i="3"/>
  <c r="X111" i="3"/>
  <c r="V86" i="3"/>
  <c r="V72" i="3"/>
  <c r="U111" i="3"/>
  <c r="V34" i="3"/>
  <c r="U86" i="3"/>
  <c r="V20" i="3"/>
  <c r="T47" i="3"/>
  <c r="X47" i="3"/>
  <c r="T117" i="3" s="1"/>
  <c r="T115" i="3"/>
  <c r="V117" i="1" l="1"/>
  <c r="V118" i="1"/>
</calcChain>
</file>

<file path=xl/sharedStrings.xml><?xml version="1.0" encoding="utf-8"?>
<sst xmlns="http://schemas.openxmlformats.org/spreadsheetml/2006/main" count="3629" uniqueCount="398">
  <si>
    <t>ÜSKÜDAR ÜNİVERSİTESİ</t>
  </si>
  <si>
    <t>MÜHENDİSLİK VE DOĞA BİLİMLERİ FAKÜLTESİ</t>
  </si>
  <si>
    <t>BİYOMÜHENDİSLİK BÖLÜMÜ</t>
  </si>
  <si>
    <t>LİSANS 4 YILLIK DERS PLANI</t>
  </si>
  <si>
    <t>1. Dönem</t>
  </si>
  <si>
    <t>Kod</t>
  </si>
  <si>
    <t>Ders Adı</t>
  </si>
  <si>
    <t>T</t>
  </si>
  <si>
    <t>U</t>
  </si>
  <si>
    <t>L</t>
  </si>
  <si>
    <t>K</t>
  </si>
  <si>
    <t>AKTS</t>
  </si>
  <si>
    <t>ENG 101</t>
  </si>
  <si>
    <t>English - I</t>
  </si>
  <si>
    <t>TURK 101</t>
  </si>
  <si>
    <t>ATA 101</t>
  </si>
  <si>
    <t>2. Dönem</t>
  </si>
  <si>
    <t>MBG 151</t>
  </si>
  <si>
    <t>ENG 102</t>
  </si>
  <si>
    <t>English - II</t>
  </si>
  <si>
    <t>TURK 102</t>
  </si>
  <si>
    <t>ATA 102</t>
  </si>
  <si>
    <t>3. Dönem</t>
  </si>
  <si>
    <t>MBG 201</t>
  </si>
  <si>
    <t>4. Dönem</t>
  </si>
  <si>
    <t>5. Dönem</t>
  </si>
  <si>
    <t>6. Dönem</t>
  </si>
  <si>
    <t>XXXXXX</t>
  </si>
  <si>
    <t>7. Dönem</t>
  </si>
  <si>
    <t>8. Dönem</t>
  </si>
  <si>
    <t>Mezuniyet İçin Toplam Kredi</t>
  </si>
  <si>
    <t>BİLGİSAYAR MÜHENDİSLİĞİ BÖLÜMÜ</t>
  </si>
  <si>
    <t>English-I</t>
  </si>
  <si>
    <t>English-II</t>
  </si>
  <si>
    <t>ÇİFT ANADAL DERSLERİ</t>
  </si>
  <si>
    <t>YANDAL DERSLERİ</t>
  </si>
  <si>
    <t>Zorunlu</t>
  </si>
  <si>
    <t>Zorunlu Toplamı:</t>
  </si>
  <si>
    <t>Eşdeğer</t>
  </si>
  <si>
    <t>Eşdeğer Toplamı:</t>
  </si>
  <si>
    <t>Toplam</t>
  </si>
  <si>
    <t>Toplam Zorunlu Kredi</t>
  </si>
  <si>
    <t>BİLGİSAYAR BÖLÜMÜ ÖĞRENCİLERİNİN BİYOMÜHENDİSLİK BÖLÜMÜ İÇİN ÇİFT ANADAL VE YANDAL DERSLERİ</t>
  </si>
  <si>
    <t>MBG XXX</t>
  </si>
  <si>
    <t>MOLEKÜLER BİYOLOJİ VE GENETİK BÖLÜMÜ</t>
  </si>
  <si>
    <t>CHEM 101</t>
  </si>
  <si>
    <t>General Chemistry-I</t>
  </si>
  <si>
    <t>COME 101</t>
  </si>
  <si>
    <t>Introduction to Computer Engineering</t>
  </si>
  <si>
    <t>LİSANS 4 YILLIK DERS PLANI(100%)</t>
  </si>
  <si>
    <t>Code</t>
  </si>
  <si>
    <t>Course Name</t>
  </si>
  <si>
    <t>P</t>
  </si>
  <si>
    <t>C</t>
  </si>
  <si>
    <t>ECTS</t>
  </si>
  <si>
    <t>PHYS 101</t>
  </si>
  <si>
    <t>Physics-I</t>
  </si>
  <si>
    <t>MATH 101</t>
  </si>
  <si>
    <t>Calculus-I</t>
  </si>
  <si>
    <t xml:space="preserve">General Chemistry-I </t>
  </si>
  <si>
    <t>Introduction to Bioengineering</t>
  </si>
  <si>
    <t>Turkish Language-I</t>
  </si>
  <si>
    <t>RPSC 109</t>
  </si>
  <si>
    <t>Positive Phychology and Communication Skills</t>
  </si>
  <si>
    <t>RCUL 101</t>
  </si>
  <si>
    <t>University Culture</t>
  </si>
  <si>
    <t>Total Credits</t>
  </si>
  <si>
    <t>PHYS 102</t>
  </si>
  <si>
    <t>Physics-II</t>
  </si>
  <si>
    <t>MATH 102</t>
  </si>
  <si>
    <t>Calculus-II</t>
  </si>
  <si>
    <t>CHEM 104</t>
  </si>
  <si>
    <t>Organic Chemistry</t>
  </si>
  <si>
    <t>General Biology</t>
  </si>
  <si>
    <t>Turkish Language-II</t>
  </si>
  <si>
    <t>RCUL 102</t>
  </si>
  <si>
    <t>COME 102</t>
  </si>
  <si>
    <t>Introduction to Algorithms and Programming</t>
  </si>
  <si>
    <t>COME 104</t>
  </si>
  <si>
    <t xml:space="preserve">Discrete Mathematics </t>
  </si>
  <si>
    <t>BEN 203</t>
  </si>
  <si>
    <t>Biochemistry</t>
  </si>
  <si>
    <t>BEN XXX</t>
  </si>
  <si>
    <t>Departmental Elective - I</t>
  </si>
  <si>
    <t>CHEM 203</t>
  </si>
  <si>
    <t>Physicalchemistry</t>
  </si>
  <si>
    <t>Molecular Cell Biology</t>
  </si>
  <si>
    <t>COME 211</t>
  </si>
  <si>
    <t>Introduction to Programming for Engineers</t>
  </si>
  <si>
    <t>Principles of Atatürk and History of Revolutions-I</t>
  </si>
  <si>
    <t>COME 201</t>
  </si>
  <si>
    <t>Object Oriented Programming-I</t>
  </si>
  <si>
    <t>COME 203</t>
  </si>
  <si>
    <t>Logic Circuits</t>
  </si>
  <si>
    <t>COME 205</t>
  </si>
  <si>
    <t>Data Structures</t>
  </si>
  <si>
    <t>MATH 203</t>
  </si>
  <si>
    <t>Differential Equations</t>
  </si>
  <si>
    <t>BEN 202</t>
  </si>
  <si>
    <t>Biomaterials</t>
  </si>
  <si>
    <t>MBG 206</t>
  </si>
  <si>
    <t>Physiology</t>
  </si>
  <si>
    <t>MATH 202</t>
  </si>
  <si>
    <t>Linear Algebra and Differential Equations</t>
  </si>
  <si>
    <t>MBG 208</t>
  </si>
  <si>
    <t>Bioethics</t>
  </si>
  <si>
    <t>Engineering Laboratory</t>
  </si>
  <si>
    <t>BEN 210</t>
  </si>
  <si>
    <t>Mathematical Modeling</t>
  </si>
  <si>
    <t>Principles of Atatürk and History of Revolutions-II</t>
  </si>
  <si>
    <t>BEN 282</t>
  </si>
  <si>
    <t>Summer Practice-I</t>
  </si>
  <si>
    <t>COME 202</t>
  </si>
  <si>
    <t>Object Oriented Programming-II</t>
  </si>
  <si>
    <t>Computer Architecture</t>
  </si>
  <si>
    <t>Signals and Systems</t>
  </si>
  <si>
    <t>COME 208</t>
  </si>
  <si>
    <t>Electronic Circuits</t>
  </si>
  <si>
    <t>COME 282</t>
  </si>
  <si>
    <t>BEN 303</t>
  </si>
  <si>
    <t>Bioengineering Laboratory - I</t>
  </si>
  <si>
    <t>Stoichiometry</t>
  </si>
  <si>
    <t>BEN 307</t>
  </si>
  <si>
    <t>Fluid Mechanics</t>
  </si>
  <si>
    <t>BEN 311</t>
  </si>
  <si>
    <t>Immunology</t>
  </si>
  <si>
    <t>Departmental Elective - II</t>
  </si>
  <si>
    <t>Social Elective-I</t>
  </si>
  <si>
    <t>Elective (2nd Foreign Language)</t>
  </si>
  <si>
    <t>RPRE 104</t>
  </si>
  <si>
    <t>Entrepreneurship and Project Culture</t>
  </si>
  <si>
    <t>COME 301</t>
  </si>
  <si>
    <t>Database Management Systems</t>
  </si>
  <si>
    <t>COME 303</t>
  </si>
  <si>
    <t>Microprocessors</t>
  </si>
  <si>
    <t>Computer Networks</t>
  </si>
  <si>
    <t>COME 307</t>
  </si>
  <si>
    <t>Operating Systems</t>
  </si>
  <si>
    <t>COME XXX</t>
  </si>
  <si>
    <t>BEN 304</t>
  </si>
  <si>
    <t>Bioengineering Laboratory - II</t>
  </si>
  <si>
    <t>BEN 318</t>
  </si>
  <si>
    <t>Heat and Mass Transfer</t>
  </si>
  <si>
    <t>Departmental Elective - III</t>
  </si>
  <si>
    <t>Field Elective-I</t>
  </si>
  <si>
    <t>MBG 304</t>
  </si>
  <si>
    <t>Recombinant DNA Technology</t>
  </si>
  <si>
    <t>BEN 382</t>
  </si>
  <si>
    <t>Summer Practice-II</t>
  </si>
  <si>
    <t>MATH 302</t>
  </si>
  <si>
    <t>Numerical Analysis</t>
  </si>
  <si>
    <t>Social Elective - I</t>
  </si>
  <si>
    <t>COME 382</t>
  </si>
  <si>
    <t>BEN 491</t>
  </si>
  <si>
    <t>Graduation Project</t>
  </si>
  <si>
    <t>BEN 401</t>
  </si>
  <si>
    <t>Process Dynamics and Control</t>
  </si>
  <si>
    <t>Departmental Elective - IV</t>
  </si>
  <si>
    <t>Social Elective-II</t>
  </si>
  <si>
    <t>COME 491</t>
  </si>
  <si>
    <t>COME 401</t>
  </si>
  <si>
    <t>Data Mining</t>
  </si>
  <si>
    <t>Field Elective - I</t>
  </si>
  <si>
    <t>Social Elective - II</t>
  </si>
  <si>
    <t>BEN 492</t>
  </si>
  <si>
    <t xml:space="preserve">Graduation Thesis </t>
  </si>
  <si>
    <t>Departmental Elective - V</t>
  </si>
  <si>
    <t>Field Elective-II</t>
  </si>
  <si>
    <t>Field Elective-III</t>
  </si>
  <si>
    <t>COME 492</t>
  </si>
  <si>
    <t>Graduation Thesis</t>
  </si>
  <si>
    <t>Departmental Elective - VI</t>
  </si>
  <si>
    <t>Field Elective - II</t>
  </si>
  <si>
    <t>IE 101</t>
  </si>
  <si>
    <t>ENDÜSTRİ MÜHENDİSLİĞİ BÖLÜMÜ</t>
  </si>
  <si>
    <t>ENDÜSTRİ MÜHENDİSLİĞİ BÖLÜMÜ ÖĞRENCİLERİNİN BİYOMÜHENDİSLİK BÖLÜMÜ İÇİN ÇİFT ANADAL VE YANDAL DERSLERİ</t>
  </si>
  <si>
    <t>COME102</t>
  </si>
  <si>
    <t xml:space="preserve">Introduction to Algorithms and Programming </t>
  </si>
  <si>
    <t>RCUL102</t>
  </si>
  <si>
    <t xml:space="preserve">ECTS </t>
  </si>
  <si>
    <t>IE 215</t>
  </si>
  <si>
    <t>Introduction to Manufacturing Systems</t>
  </si>
  <si>
    <t>IE 226</t>
  </si>
  <si>
    <t>IE XXX</t>
  </si>
  <si>
    <t>IE 282</t>
  </si>
  <si>
    <t>Summer Practice -I</t>
  </si>
  <si>
    <t>IE 3XX</t>
  </si>
  <si>
    <t xml:space="preserve">Entrepreneurship and Project Culture </t>
  </si>
  <si>
    <t>IE382</t>
  </si>
  <si>
    <t>IE 491</t>
  </si>
  <si>
    <t>Statistical Quality Control</t>
  </si>
  <si>
    <t>XXXXX</t>
  </si>
  <si>
    <t xml:space="preserve">Field Elective-III </t>
  </si>
  <si>
    <t>IE 492</t>
  </si>
  <si>
    <t>Departmental Elective-VI</t>
  </si>
  <si>
    <t>MBG 101</t>
  </si>
  <si>
    <t xml:space="preserve">General Biology-I </t>
  </si>
  <si>
    <t xml:space="preserve">Calculus-I </t>
  </si>
  <si>
    <t xml:space="preserve">Physics-I </t>
  </si>
  <si>
    <t>Positive Psychology and Communcation Skills</t>
  </si>
  <si>
    <t>Total  Credits</t>
  </si>
  <si>
    <t>MBG 102</t>
  </si>
  <si>
    <t xml:space="preserve">General Biology-II </t>
  </si>
  <si>
    <t xml:space="preserve">Calculus-II </t>
  </si>
  <si>
    <t xml:space="preserve">Physics-II </t>
  </si>
  <si>
    <t>CHEM 102</t>
  </si>
  <si>
    <t xml:space="preserve">General Chemistry-II </t>
  </si>
  <si>
    <t>MBG 211</t>
  </si>
  <si>
    <t>Genetics</t>
  </si>
  <si>
    <t>MBG 209</t>
  </si>
  <si>
    <t>Microbiology</t>
  </si>
  <si>
    <t>Departmental Elective-I</t>
  </si>
  <si>
    <t>Turkish Language - I</t>
  </si>
  <si>
    <t>Principles of Atatürk and History of Revolutions - I</t>
  </si>
  <si>
    <t>MBG 212</t>
  </si>
  <si>
    <t>Molecular Genetics</t>
  </si>
  <si>
    <t>MBG 204</t>
  </si>
  <si>
    <t>Introduction to Bioinformatics</t>
  </si>
  <si>
    <t>MBG 210</t>
  </si>
  <si>
    <t>Turkish Language - II</t>
  </si>
  <si>
    <t>Principles of Atatürk and History of Revolutions - II</t>
  </si>
  <si>
    <t>MBG 309</t>
  </si>
  <si>
    <t>Biochemistry-I</t>
  </si>
  <si>
    <t xml:space="preserve">Molecular Cell Biology </t>
  </si>
  <si>
    <t>Departmental Elective-II</t>
  </si>
  <si>
    <t>MBG 310</t>
  </si>
  <si>
    <t>Biochemistry-II</t>
  </si>
  <si>
    <t>Biotechnology</t>
  </si>
  <si>
    <t>MBG 382</t>
  </si>
  <si>
    <t>Summer Practice</t>
  </si>
  <si>
    <t>MBG 405</t>
  </si>
  <si>
    <t>Departmental Elective-V</t>
  </si>
  <si>
    <t>Departmental Elective -VI</t>
  </si>
  <si>
    <t>Elective (2.Foreign Language)</t>
  </si>
  <si>
    <t>Introduction to Industrial Engineering</t>
  </si>
  <si>
    <t xml:space="preserve"> Physics-I</t>
  </si>
  <si>
    <t>University Culture-I</t>
  </si>
  <si>
    <t>ISE 292</t>
  </si>
  <si>
    <t xml:space="preserve">Bivariate Introduction to Industrial Engineering and Operations Research </t>
  </si>
  <si>
    <t>MATH 104</t>
  </si>
  <si>
    <t xml:space="preserve">Basic Linear Algebra </t>
  </si>
  <si>
    <t>University Culture-II</t>
  </si>
  <si>
    <t>IE 223</t>
  </si>
  <si>
    <t>Financial and Managerial Accounting for Engineers</t>
  </si>
  <si>
    <t xml:space="preserve">Operations Research I </t>
  </si>
  <si>
    <t>IE 233</t>
  </si>
  <si>
    <t>Probability and Risk Analysis for Engineers</t>
  </si>
  <si>
    <t>MATH 205</t>
  </si>
  <si>
    <t> Analytic Geometry and Multivariable Calculus</t>
  </si>
  <si>
    <t xml:space="preserve">Differential Equations </t>
  </si>
  <si>
    <t>IE 213</t>
  </si>
  <si>
    <t>IE 212</t>
  </si>
  <si>
    <t xml:space="preserve"> Logistics Network Design and Supply Chain Management</t>
  </si>
  <si>
    <t>MATH 204</t>
  </si>
  <si>
    <t>Statistics</t>
  </si>
  <si>
    <t xml:space="preserve">Operations Research II </t>
  </si>
  <si>
    <t>MATH 216</t>
  </si>
  <si>
    <t xml:space="preserve">Introduction to Mathematical Economics </t>
  </si>
  <si>
    <t>IE 224</t>
  </si>
  <si>
    <t>Computer Aided Engineering Graphics</t>
  </si>
  <si>
    <t>IE 326</t>
  </si>
  <si>
    <t xml:space="preserve">Discrete Event Simulation </t>
  </si>
  <si>
    <t>IE 333</t>
  </si>
  <si>
    <t> Challenge Lab</t>
  </si>
  <si>
    <t>Departmental Elective- II</t>
  </si>
  <si>
    <t>IE 322</t>
  </si>
  <si>
    <t xml:space="preserve">Systems Analysis and Design Project </t>
  </si>
  <si>
    <t>Departmental Elective-III</t>
  </si>
  <si>
    <t>Social Elective – II</t>
  </si>
  <si>
    <t>IE 407</t>
  </si>
  <si>
    <t>Production Systems Analysis</t>
  </si>
  <si>
    <t>IE 413</t>
  </si>
  <si>
    <t>Departmental Elective –IV</t>
  </si>
  <si>
    <t>OHS 401</t>
  </si>
  <si>
    <t>Occupational Health and Safety-1</t>
  </si>
  <si>
    <t>Elective (2nd Foreign Language Elective Course)</t>
  </si>
  <si>
    <t>IE 422</t>
  </si>
  <si>
    <t>Industrial Design and Human Factors (Ergonomics)</t>
  </si>
  <si>
    <t>Departmental Elective-VII</t>
  </si>
  <si>
    <t>OHS 402</t>
  </si>
  <si>
    <t>Occupational Health and Safety-2</t>
  </si>
  <si>
    <t>PHYS101</t>
  </si>
  <si>
    <t>MATH101</t>
  </si>
  <si>
    <t>CHEM101</t>
  </si>
  <si>
    <t>TURK101</t>
  </si>
  <si>
    <t>RPSC109</t>
  </si>
  <si>
    <t>RCUL101</t>
  </si>
  <si>
    <t>ENG101</t>
  </si>
  <si>
    <t>PHYS102</t>
  </si>
  <si>
    <t>MATH102</t>
  </si>
  <si>
    <t>CHEM104</t>
  </si>
  <si>
    <t>TURK102</t>
  </si>
  <si>
    <t>BEN102</t>
  </si>
  <si>
    <t>MBG151</t>
  </si>
  <si>
    <t>ENG102</t>
  </si>
  <si>
    <t>BEN203</t>
  </si>
  <si>
    <t>BEN205</t>
  </si>
  <si>
    <t>BENXXX</t>
  </si>
  <si>
    <t>CHEM203</t>
  </si>
  <si>
    <t>MBG201</t>
  </si>
  <si>
    <t>COME211</t>
  </si>
  <si>
    <t>ATA101</t>
  </si>
  <si>
    <t>BEN210</t>
  </si>
  <si>
    <t>BEN212</t>
  </si>
  <si>
    <t>Advanced Molecular Techniques in Bioengineering</t>
  </si>
  <si>
    <t>MBG206</t>
  </si>
  <si>
    <t>MBG408</t>
  </si>
  <si>
    <t>MATH202</t>
  </si>
  <si>
    <t>ATA102</t>
  </si>
  <si>
    <t>BEN282</t>
  </si>
  <si>
    <t>BEN303</t>
  </si>
  <si>
    <t>BEN307</t>
  </si>
  <si>
    <t>MBG405</t>
  </si>
  <si>
    <t>RPRE104</t>
  </si>
  <si>
    <t>BEN304</t>
  </si>
  <si>
    <t>BEN306</t>
  </si>
  <si>
    <t>BEN314</t>
  </si>
  <si>
    <t>BEN318</t>
  </si>
  <si>
    <t>MBG304</t>
  </si>
  <si>
    <t>BEN382</t>
  </si>
  <si>
    <t>BEN491</t>
  </si>
  <si>
    <t>BEN401</t>
  </si>
  <si>
    <t>OHS401</t>
  </si>
  <si>
    <t>Occupational Health and Safety -I</t>
  </si>
  <si>
    <t>BEN492</t>
  </si>
  <si>
    <t>Field Elective-IV</t>
  </si>
  <si>
    <t>OHS402</t>
  </si>
  <si>
    <t>Occupational Health and Safety -II</t>
  </si>
  <si>
    <t>University Culture I</t>
  </si>
  <si>
    <t>MBG 108</t>
  </si>
  <si>
    <t>Introduction to Programming</t>
  </si>
  <si>
    <t>University Culture II</t>
  </si>
  <si>
    <r>
      <t xml:space="preserve">MBG </t>
    </r>
    <r>
      <rPr>
        <sz val="11"/>
        <rFont val="Calibri"/>
        <family val="2"/>
        <charset val="162"/>
      </rPr>
      <t>XXX</t>
    </r>
  </si>
  <si>
    <t>MBG 325</t>
  </si>
  <si>
    <t>MBG 331</t>
  </si>
  <si>
    <t>Current Developments in Molecular Biology</t>
  </si>
  <si>
    <t>MBG 314</t>
  </si>
  <si>
    <r>
      <t xml:space="preserve">MBG </t>
    </r>
    <r>
      <rPr>
        <sz val="11"/>
        <rFont val="Calibri"/>
        <family val="2"/>
        <charset val="162"/>
      </rPr>
      <t>493</t>
    </r>
  </si>
  <si>
    <t>Field Elective - III</t>
  </si>
  <si>
    <t>Occupational Health and Safety I</t>
  </si>
  <si>
    <t>MBG 408</t>
  </si>
  <si>
    <r>
      <t xml:space="preserve">MBG </t>
    </r>
    <r>
      <rPr>
        <sz val="11"/>
        <rFont val="Calibri"/>
        <family val="2"/>
        <charset val="162"/>
      </rPr>
      <t>494</t>
    </r>
  </si>
  <si>
    <t>Field Elective - IV</t>
  </si>
  <si>
    <t>Occupational Health and Safety</t>
  </si>
  <si>
    <t>MBG101</t>
  </si>
  <si>
    <t>General Biology-I</t>
  </si>
  <si>
    <t>KİMYA BİYOLOJİ MÜHENDİSLİĞİ BÖLÜMÜ</t>
  </si>
  <si>
    <t>CBE102</t>
  </si>
  <si>
    <t>Introduction to Chemical and Biological Engineering</t>
  </si>
  <si>
    <t>CHEM102</t>
  </si>
  <si>
    <t>General Chemistry-II</t>
  </si>
  <si>
    <t>MBG102</t>
  </si>
  <si>
    <t>General Biology-II</t>
  </si>
  <si>
    <t>CBE201</t>
  </si>
  <si>
    <t>Organic Chemistry-I</t>
  </si>
  <si>
    <t>CBE202</t>
  </si>
  <si>
    <t>Organic Chemistry-II</t>
  </si>
  <si>
    <t>CBE204</t>
  </si>
  <si>
    <t>Chemical Engineering Thermodynamics</t>
  </si>
  <si>
    <t>CBE282</t>
  </si>
  <si>
    <t>CBE301</t>
  </si>
  <si>
    <t>Biotransport Processes</t>
  </si>
  <si>
    <t>CBEXXX</t>
  </si>
  <si>
    <t xml:space="preserve">Biochemistry </t>
  </si>
  <si>
    <t>CBE302</t>
  </si>
  <si>
    <t>Cell Biology</t>
  </si>
  <si>
    <t>CBE304</t>
  </si>
  <si>
    <t>Chemical and Biological Reaction Engineering</t>
  </si>
  <si>
    <t>CBE382</t>
  </si>
  <si>
    <t>CBE491</t>
  </si>
  <si>
    <t>CBE XXX</t>
  </si>
  <si>
    <t>Occupational Health and Safety-I</t>
  </si>
  <si>
    <t>CBE492</t>
  </si>
  <si>
    <t>Occupational Health and Safety-II</t>
  </si>
  <si>
    <t>SOFTWARE ENGİNEERİNG BÖLÜMÜ</t>
  </si>
  <si>
    <t>SE 101</t>
  </si>
  <si>
    <t>Introduction to Software Engineering</t>
  </si>
  <si>
    <t>Basic Linear Algebra</t>
  </si>
  <si>
    <t>SE 201</t>
  </si>
  <si>
    <t>Software Requirements Analysis</t>
  </si>
  <si>
    <t>COME 207</t>
  </si>
  <si>
    <t>SE 202</t>
  </si>
  <si>
    <t>Software Design and Architecture</t>
  </si>
  <si>
    <t>SE 204</t>
  </si>
  <si>
    <t>Software Construction</t>
  </si>
  <si>
    <t>SE 282</t>
  </si>
  <si>
    <t>SE 301</t>
  </si>
  <si>
    <t>Software Validation and Testing</t>
  </si>
  <si>
    <t>SE XXX</t>
  </si>
  <si>
    <t>SE 302</t>
  </si>
  <si>
    <t>Software Project Management</t>
  </si>
  <si>
    <t>SE 382</t>
  </si>
  <si>
    <t>SE 491</t>
  </si>
  <si>
    <t>COME 413</t>
  </si>
  <si>
    <t>Occupational Health and Safety - I</t>
  </si>
  <si>
    <t>SE 492</t>
  </si>
  <si>
    <t>Occupational Health and Safety - II</t>
  </si>
  <si>
    <t>COME 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</si>
</sst>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61"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</font>
    <font>
      <b/>
      <sz val="10"/>
      <name val="Arial"/>
      <family val="2"/>
      <charset val="162"/>
    </font>
    <font>
      <sz val="10"/>
      <name val="Calibri"/>
      <family val="2"/>
      <charset val="162"/>
    </font>
    <font>
      <b/>
      <sz val="10"/>
      <name val="Arial"/>
      <family val="2"/>
    </font>
    <font>
      <sz val="9"/>
      <name val="Arial"/>
      <family val="2"/>
      <charset val="162"/>
    </font>
    <font>
      <b/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9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b/>
      <sz val="18"/>
      <color indexed="56"/>
      <name val="Cambria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Mangal"/>
      <family val="2"/>
      <charset val="162"/>
    </font>
    <font>
      <b/>
      <sz val="11"/>
      <color indexed="63"/>
      <name val="Calibri"/>
      <family val="2"/>
      <charset val="162"/>
    </font>
    <font>
      <sz val="10"/>
      <color indexed="8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color rgb="FF333333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</font>
    <font>
      <sz val="11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sz val="8"/>
      <color rgb="FF000000"/>
      <name val="Calibri"/>
      <family val="2"/>
      <charset val="162"/>
      <scheme val="minor"/>
    </font>
    <font>
      <sz val="8"/>
      <color rgb="FF000000"/>
      <name val="Calibri"/>
      <family val="2"/>
      <charset val="162"/>
    </font>
    <font>
      <b/>
      <sz val="8"/>
      <color rgb="FF000000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8"/>
      <color indexed="8"/>
      <name val="Arial"/>
      <family val="2"/>
      <charset val="162"/>
    </font>
    <font>
      <sz val="10"/>
      <name val="Arial Tur"/>
    </font>
    <font>
      <sz val="10"/>
      <name val="Arial Tur"/>
      <family val="2"/>
    </font>
    <font>
      <sz val="10"/>
      <name val="Arial Tur"/>
      <charset val="162"/>
    </font>
    <font>
      <sz val="12"/>
      <color rgb="FF000000"/>
      <name val="Calibri"/>
      <family val="2"/>
      <charset val="162"/>
    </font>
    <font>
      <b/>
      <sz val="10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30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1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3"/>
      </patternFill>
    </fill>
    <fill>
      <patternFill patternType="solid">
        <fgColor indexed="44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3">
    <xf numFmtId="0" fontId="0" fillId="0" borderId="0"/>
    <xf numFmtId="0" fontId="2" fillId="0" borderId="0"/>
    <xf numFmtId="0" fontId="2" fillId="0" borderId="0"/>
    <xf numFmtId="0" fontId="3" fillId="0" borderId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8" applyNumberFormat="0" applyFill="0" applyAlignment="0" applyProtection="0"/>
    <xf numFmtId="0" fontId="32" fillId="0" borderId="49" applyNumberFormat="0" applyFill="0" applyAlignment="0" applyProtection="0"/>
    <xf numFmtId="0" fontId="33" fillId="0" borderId="50" applyNumberFormat="0" applyFill="0" applyAlignment="0" applyProtection="0"/>
    <xf numFmtId="0" fontId="34" fillId="0" borderId="51" applyNumberFormat="0" applyFill="0" applyAlignment="0" applyProtection="0"/>
    <xf numFmtId="0" fontId="34" fillId="0" borderId="0" applyNumberFormat="0" applyFill="0" applyBorder="0" applyAlignment="0" applyProtection="0"/>
    <xf numFmtId="0" fontId="35" fillId="15" borderId="52" applyNumberFormat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3" fillId="0" borderId="0"/>
    <xf numFmtId="0" fontId="2" fillId="24" borderId="53" applyNumberFormat="0" applyAlignment="0" applyProtection="0"/>
    <xf numFmtId="0" fontId="36" fillId="0" borderId="54" applyNumberFormat="0" applyFill="0" applyAlignment="0" applyProtection="0"/>
    <xf numFmtId="0" fontId="37" fillId="0" borderId="0" applyNumberFormat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0" fontId="39" fillId="5" borderId="55" applyNumberFormat="0" applyAlignment="0" applyProtection="0"/>
    <xf numFmtId="9" fontId="3" fillId="0" borderId="0" applyFont="0" applyFill="0" applyBorder="0" applyAlignment="0" applyProtection="0"/>
    <xf numFmtId="0" fontId="44" fillId="0" borderId="0"/>
    <xf numFmtId="0" fontId="43" fillId="0" borderId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32" borderId="55" applyNumberFormat="0" applyAlignment="0" applyProtection="0"/>
    <xf numFmtId="0" fontId="35" fillId="29" borderId="52" applyNumberFormat="0" applyAlignment="0" applyProtection="0"/>
    <xf numFmtId="0" fontId="56" fillId="0" borderId="0"/>
    <xf numFmtId="0" fontId="57" fillId="0" borderId="0"/>
    <xf numFmtId="0" fontId="58" fillId="0" borderId="0"/>
    <xf numFmtId="0" fontId="2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20">
    <xf numFmtId="0" fontId="0" fillId="0" borderId="0" xfId="0"/>
    <xf numFmtId="0" fontId="3" fillId="0" borderId="5" xfId="1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5" fillId="0" borderId="8" xfId="2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4" xfId="2" applyFont="1" applyFill="1" applyBorder="1"/>
    <xf numFmtId="0" fontId="3" fillId="0" borderId="0" xfId="2" applyFont="1" applyFill="1" applyBorder="1"/>
    <xf numFmtId="0" fontId="3" fillId="0" borderId="5" xfId="2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4" xfId="2" applyFont="1" applyFill="1" applyBorder="1"/>
    <xf numFmtId="0" fontId="5" fillId="0" borderId="7" xfId="2" applyFont="1" applyFill="1" applyBorder="1" applyAlignment="1">
      <alignment horizontal="right"/>
    </xf>
    <xf numFmtId="0" fontId="3" fillId="0" borderId="5" xfId="2" applyFont="1" applyFill="1" applyBorder="1" applyAlignment="1">
      <alignment horizontal="center"/>
    </xf>
    <xf numFmtId="0" fontId="3" fillId="0" borderId="4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7" fillId="3" borderId="7" xfId="0" applyFont="1" applyFill="1" applyBorder="1" applyAlignment="1">
      <alignment horizontal="justify" vertical="center" wrapText="1"/>
    </xf>
    <xf numFmtId="0" fontId="5" fillId="3" borderId="8" xfId="2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4" borderId="7" xfId="0" applyFont="1" applyFill="1" applyBorder="1" applyAlignment="1">
      <alignment horizontal="justify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4" fillId="2" borderId="13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center"/>
    </xf>
    <xf numFmtId="0" fontId="3" fillId="0" borderId="0" xfId="2" applyFont="1" applyFill="1"/>
    <xf numFmtId="0" fontId="13" fillId="0" borderId="7" xfId="0" applyFont="1" applyBorder="1" applyAlignment="1">
      <alignment horizontal="justify" vertical="center" wrapText="1"/>
    </xf>
    <xf numFmtId="0" fontId="13" fillId="3" borderId="7" xfId="0" applyFont="1" applyFill="1" applyBorder="1" applyAlignment="1">
      <alignment horizontal="justify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/>
    </xf>
    <xf numFmtId="0" fontId="12" fillId="0" borderId="7" xfId="0" applyFont="1" applyBorder="1" applyAlignment="1">
      <alignment horizontal="justify" vertical="center" wrapText="1"/>
    </xf>
    <xf numFmtId="1" fontId="4" fillId="0" borderId="8" xfId="2" applyNumberFormat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3" fillId="0" borderId="16" xfId="2" applyFont="1" applyFill="1" applyBorder="1"/>
    <xf numFmtId="0" fontId="3" fillId="0" borderId="17" xfId="2" applyFont="1" applyFill="1" applyBorder="1"/>
    <xf numFmtId="0" fontId="3" fillId="0" borderId="18" xfId="2" applyFont="1" applyFill="1" applyBorder="1"/>
    <xf numFmtId="0" fontId="4" fillId="0" borderId="7" xfId="2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 wrapText="1"/>
    </xf>
    <xf numFmtId="1" fontId="4" fillId="0" borderId="5" xfId="2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2" applyFont="1" applyFill="1" applyAlignment="1">
      <alignment vertical="center"/>
    </xf>
    <xf numFmtId="0" fontId="4" fillId="0" borderId="0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4" fillId="0" borderId="5" xfId="2" applyFont="1" applyFill="1" applyBorder="1" applyAlignment="1">
      <alignment vertical="center"/>
    </xf>
    <xf numFmtId="0" fontId="11" fillId="0" borderId="4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3" fillId="0" borderId="5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0" fillId="0" borderId="5" xfId="0" applyBorder="1"/>
    <xf numFmtId="0" fontId="6" fillId="0" borderId="0" xfId="0" applyFont="1" applyBorder="1"/>
    <xf numFmtId="0" fontId="6" fillId="4" borderId="7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10" fillId="0" borderId="0" xfId="2" applyFont="1" applyFill="1" applyAlignment="1">
      <alignment horizontal="center" wrapText="1"/>
    </xf>
    <xf numFmtId="0" fontId="6" fillId="4" borderId="8" xfId="2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6" xfId="0" applyBorder="1"/>
    <xf numFmtId="0" fontId="8" fillId="0" borderId="0" xfId="2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8" xfId="2" applyFont="1" applyFill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0" fontId="0" fillId="0" borderId="27" xfId="0" applyBorder="1"/>
    <xf numFmtId="0" fontId="11" fillId="0" borderId="5" xfId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 wrapText="1"/>
    </xf>
    <xf numFmtId="0" fontId="8" fillId="0" borderId="0" xfId="2" applyFont="1" applyFill="1" applyBorder="1"/>
    <xf numFmtId="0" fontId="0" fillId="0" borderId="16" xfId="0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 wrapText="1"/>
    </xf>
    <xf numFmtId="0" fontId="5" fillId="4" borderId="15" xfId="2" applyFont="1" applyFill="1" applyBorder="1" applyAlignment="1">
      <alignment horizontal="center" vertical="center"/>
    </xf>
    <xf numFmtId="0" fontId="5" fillId="0" borderId="4" xfId="2" applyFont="1" applyFill="1" applyBorder="1"/>
    <xf numFmtId="0" fontId="5" fillId="0" borderId="5" xfId="2" applyFont="1" applyFill="1" applyBorder="1"/>
    <xf numFmtId="0" fontId="5" fillId="0" borderId="4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3" fillId="0" borderId="14" xfId="2" applyFont="1" applyFill="1" applyBorder="1"/>
    <xf numFmtId="0" fontId="4" fillId="4" borderId="7" xfId="2" applyFont="1" applyFill="1" applyBorder="1" applyAlignment="1">
      <alignment horizontal="center" vertical="center"/>
    </xf>
    <xf numFmtId="0" fontId="0" fillId="0" borderId="0" xfId="0" applyBorder="1"/>
    <xf numFmtId="0" fontId="6" fillId="4" borderId="7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32" xfId="0" applyBorder="1"/>
    <xf numFmtId="0" fontId="13" fillId="0" borderId="7" xfId="0" applyFont="1" applyFill="1" applyBorder="1" applyAlignment="1">
      <alignment horizontal="justify" vertical="center" wrapText="1"/>
    </xf>
    <xf numFmtId="0" fontId="21" fillId="0" borderId="7" xfId="0" applyFont="1" applyBorder="1" applyAlignment="1">
      <alignment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 wrapText="1"/>
    </xf>
    <xf numFmtId="0" fontId="22" fillId="4" borderId="7" xfId="0" applyFont="1" applyFill="1" applyBorder="1" applyAlignment="1">
      <alignment vertical="center"/>
    </xf>
    <xf numFmtId="0" fontId="21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vertical="center" wrapText="1"/>
    </xf>
    <xf numFmtId="0" fontId="21" fillId="4" borderId="7" xfId="0" applyFont="1" applyFill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9" fillId="2" borderId="8" xfId="1" applyFont="1" applyFill="1" applyBorder="1" applyAlignment="1">
      <alignment horizontal="center" vertical="center"/>
    </xf>
    <xf numFmtId="0" fontId="18" fillId="0" borderId="8" xfId="2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vertical="center"/>
    </xf>
    <xf numFmtId="0" fontId="6" fillId="4" borderId="20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vertical="center"/>
    </xf>
    <xf numFmtId="0" fontId="5" fillId="4" borderId="20" xfId="0" applyFont="1" applyFill="1" applyBorder="1" applyAlignment="1">
      <alignment horizontal="left" vertical="center" wrapText="1"/>
    </xf>
    <xf numFmtId="0" fontId="21" fillId="0" borderId="8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vertical="center"/>
    </xf>
    <xf numFmtId="0" fontId="22" fillId="4" borderId="20" xfId="0" applyFont="1" applyFill="1" applyBorder="1" applyAlignment="1">
      <alignment horizontal="left" vertical="center"/>
    </xf>
    <xf numFmtId="0" fontId="22" fillId="0" borderId="20" xfId="0" applyFont="1" applyBorder="1" applyAlignment="1">
      <alignment vertical="center"/>
    </xf>
    <xf numFmtId="0" fontId="21" fillId="0" borderId="20" xfId="0" applyFont="1" applyBorder="1" applyAlignment="1">
      <alignment vertical="center" wrapText="1"/>
    </xf>
    <xf numFmtId="0" fontId="21" fillId="4" borderId="8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18" fillId="0" borderId="15" xfId="2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0" fillId="0" borderId="28" xfId="0" applyBorder="1"/>
    <xf numFmtId="0" fontId="0" fillId="0" borderId="16" xfId="0" applyBorder="1"/>
    <xf numFmtId="0" fontId="0" fillId="0" borderId="17" xfId="0" applyBorder="1"/>
    <xf numFmtId="0" fontId="0" fillId="0" borderId="4" xfId="0" applyBorder="1"/>
    <xf numFmtId="0" fontId="3" fillId="0" borderId="28" xfId="2" applyFont="1" applyFill="1" applyBorder="1"/>
    <xf numFmtId="0" fontId="0" fillId="0" borderId="4" xfId="0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6" fillId="4" borderId="19" xfId="2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8" xfId="2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justify" vertical="center" wrapText="1"/>
    </xf>
    <xf numFmtId="0" fontId="21" fillId="4" borderId="8" xfId="2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 wrapText="1"/>
    </xf>
    <xf numFmtId="0" fontId="3" fillId="0" borderId="28" xfId="1" applyFont="1" applyFill="1" applyBorder="1" applyAlignment="1">
      <alignment horizontal="center" vertical="center"/>
    </xf>
    <xf numFmtId="0" fontId="8" fillId="0" borderId="28" xfId="2" applyFont="1" applyFill="1" applyBorder="1" applyAlignment="1">
      <alignment horizontal="center" vertical="center"/>
    </xf>
    <xf numFmtId="0" fontId="3" fillId="0" borderId="28" xfId="2" applyFont="1" applyFill="1" applyBorder="1" applyAlignment="1">
      <alignment horizontal="center" vertical="center"/>
    </xf>
    <xf numFmtId="0" fontId="6" fillId="0" borderId="38" xfId="0" applyFont="1" applyBorder="1"/>
    <xf numFmtId="0" fontId="5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41" xfId="2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vertical="center" wrapText="1"/>
    </xf>
    <xf numFmtId="0" fontId="4" fillId="2" borderId="43" xfId="0" applyFont="1" applyFill="1" applyBorder="1" applyAlignment="1">
      <alignment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4" borderId="7" xfId="0" applyFont="1" applyFill="1" applyBorder="1" applyAlignment="1">
      <alignment horizontal="left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2" applyFont="1" applyFill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2" fillId="4" borderId="20" xfId="0" applyFont="1" applyFill="1" applyBorder="1" applyAlignment="1">
      <alignment vertical="center" wrapText="1"/>
    </xf>
    <xf numFmtId="0" fontId="21" fillId="4" borderId="20" xfId="0" applyFont="1" applyFill="1" applyBorder="1" applyAlignment="1">
      <alignment vertical="center"/>
    </xf>
    <xf numFmtId="0" fontId="4" fillId="0" borderId="23" xfId="2" applyFont="1" applyFill="1" applyBorder="1" applyAlignment="1">
      <alignment horizontal="center" vertical="center"/>
    </xf>
    <xf numFmtId="0" fontId="4" fillId="5" borderId="15" xfId="1" applyFont="1" applyFill="1" applyBorder="1" applyAlignment="1">
      <alignment horizontal="center" vertical="center"/>
    </xf>
    <xf numFmtId="0" fontId="5" fillId="6" borderId="15" xfId="1" applyFont="1" applyFill="1" applyBorder="1" applyAlignment="1">
      <alignment horizontal="center" vertical="center"/>
    </xf>
    <xf numFmtId="0" fontId="5" fillId="6" borderId="15" xfId="2" applyFont="1" applyFill="1" applyBorder="1" applyAlignment="1">
      <alignment horizontal="center" vertical="center"/>
    </xf>
    <xf numFmtId="0" fontId="5" fillId="6" borderId="5" xfId="2" applyFont="1" applyFill="1" applyBorder="1" applyAlignment="1">
      <alignment horizontal="center" vertical="center"/>
    </xf>
    <xf numFmtId="0" fontId="5" fillId="4" borderId="24" xfId="2" applyFont="1" applyFill="1" applyBorder="1" applyAlignment="1">
      <alignment horizontal="center" vertical="center"/>
    </xf>
    <xf numFmtId="0" fontId="5" fillId="8" borderId="15" xfId="2" applyFont="1" applyFill="1" applyBorder="1" applyAlignment="1">
      <alignment horizontal="center" vertical="center"/>
    </xf>
    <xf numFmtId="0" fontId="5" fillId="7" borderId="24" xfId="2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4" borderId="47" xfId="2" applyFont="1" applyFill="1" applyBorder="1" applyAlignment="1">
      <alignment horizontal="center" vertical="center"/>
    </xf>
    <xf numFmtId="0" fontId="5" fillId="9" borderId="47" xfId="2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right" vertical="center"/>
    </xf>
    <xf numFmtId="0" fontId="4" fillId="0" borderId="20" xfId="2" applyFont="1" applyFill="1" applyBorder="1" applyAlignment="1">
      <alignment horizontal="right" vertical="center"/>
    </xf>
    <xf numFmtId="0" fontId="4" fillId="0" borderId="19" xfId="2" applyFont="1" applyFill="1" applyBorder="1" applyAlignment="1">
      <alignment horizontal="right" vertical="center"/>
    </xf>
    <xf numFmtId="0" fontId="4" fillId="5" borderId="35" xfId="3" applyFont="1" applyFill="1" applyBorder="1" applyAlignment="1">
      <alignment vertical="center" wrapText="1"/>
    </xf>
    <xf numFmtId="0" fontId="4" fillId="5" borderId="35" xfId="3" applyFont="1" applyFill="1" applyBorder="1" applyAlignment="1">
      <alignment horizontal="center" vertical="center" wrapText="1"/>
    </xf>
    <xf numFmtId="0" fontId="40" fillId="6" borderId="35" xfId="3" applyFont="1" applyFill="1" applyBorder="1" applyAlignment="1">
      <alignment horizontal="left" vertical="center" wrapText="1"/>
    </xf>
    <xf numFmtId="0" fontId="5" fillId="6" borderId="35" xfId="3" applyFont="1" applyFill="1" applyBorder="1" applyAlignment="1">
      <alignment horizontal="center" vertical="center" wrapText="1"/>
    </xf>
    <xf numFmtId="0" fontId="40" fillId="4" borderId="35" xfId="3" applyFont="1" applyFill="1" applyBorder="1" applyAlignment="1">
      <alignment horizontal="justify" vertical="center" wrapText="1"/>
    </xf>
    <xf numFmtId="0" fontId="40" fillId="4" borderId="35" xfId="3" applyFont="1" applyFill="1" applyBorder="1" applyAlignment="1">
      <alignment horizontal="center" vertical="center" wrapText="1"/>
    </xf>
    <xf numFmtId="0" fontId="5" fillId="4" borderId="35" xfId="3" applyFont="1" applyFill="1" applyBorder="1" applyAlignment="1">
      <alignment horizontal="center" vertical="center" wrapText="1"/>
    </xf>
    <xf numFmtId="0" fontId="40" fillId="6" borderId="35" xfId="3" applyFont="1" applyFill="1" applyBorder="1" applyAlignment="1">
      <alignment horizontal="justify" vertical="center" wrapText="1"/>
    </xf>
    <xf numFmtId="0" fontId="4" fillId="0" borderId="35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4" fillId="5" borderId="35" xfId="31" applyFont="1" applyFill="1" applyBorder="1" applyAlignment="1">
      <alignment vertical="center" wrapText="1"/>
    </xf>
    <xf numFmtId="0" fontId="4" fillId="5" borderId="35" xfId="31" applyFont="1" applyFill="1" applyBorder="1" applyAlignment="1">
      <alignment horizontal="center" vertical="center" wrapText="1"/>
    </xf>
    <xf numFmtId="0" fontId="5" fillId="6" borderId="35" xfId="31" applyFont="1" applyFill="1" applyBorder="1" applyAlignment="1">
      <alignment horizontal="left" vertical="center" wrapText="1"/>
    </xf>
    <xf numFmtId="0" fontId="5" fillId="6" borderId="35" xfId="31" applyFont="1" applyFill="1" applyBorder="1" applyAlignment="1">
      <alignment horizontal="center" vertical="center" wrapText="1"/>
    </xf>
    <xf numFmtId="0" fontId="5" fillId="6" borderId="35" xfId="31" applyFont="1" applyFill="1" applyBorder="1" applyAlignment="1">
      <alignment vertical="center" wrapText="1"/>
    </xf>
    <xf numFmtId="0" fontId="40" fillId="4" borderId="35" xfId="31" applyFont="1" applyFill="1" applyBorder="1" applyAlignment="1">
      <alignment horizontal="justify" vertical="center" wrapText="1"/>
    </xf>
    <xf numFmtId="0" fontId="5" fillId="4" borderId="35" xfId="31" applyFont="1" applyFill="1" applyBorder="1" applyAlignment="1">
      <alignment horizontal="justify" vertical="center" wrapText="1"/>
    </xf>
    <xf numFmtId="0" fontId="5" fillId="4" borderId="35" xfId="31" applyFont="1" applyFill="1" applyBorder="1" applyAlignment="1">
      <alignment horizontal="center" vertical="center" wrapText="1"/>
    </xf>
    <xf numFmtId="0" fontId="4" fillId="4" borderId="35" xfId="31" applyFont="1" applyFill="1" applyBorder="1" applyAlignment="1">
      <alignment horizontal="center" vertical="center" wrapText="1"/>
    </xf>
    <xf numFmtId="0" fontId="40" fillId="6" borderId="35" xfId="31" applyFont="1" applyFill="1" applyBorder="1" applyAlignment="1">
      <alignment horizontal="justify" vertical="center" wrapText="1"/>
    </xf>
    <xf numFmtId="0" fontId="5" fillId="4" borderId="35" xfId="31" applyFont="1" applyFill="1" applyBorder="1" applyAlignment="1">
      <alignment horizontal="left" vertical="center" wrapText="1"/>
    </xf>
    <xf numFmtId="0" fontId="4" fillId="0" borderId="35" xfId="31" applyFont="1" applyBorder="1" applyAlignment="1">
      <alignment horizontal="center" vertical="center" wrapText="1"/>
    </xf>
    <xf numFmtId="0" fontId="5" fillId="8" borderId="35" xfId="31" applyFont="1" applyFill="1" applyBorder="1" applyAlignment="1">
      <alignment horizontal="left" vertical="center" wrapText="1"/>
    </xf>
    <xf numFmtId="0" fontId="5" fillId="8" borderId="35" xfId="31" applyFont="1" applyFill="1" applyBorder="1" applyAlignment="1">
      <alignment horizontal="center" vertical="center" wrapText="1"/>
    </xf>
    <xf numFmtId="0" fontId="5" fillId="7" borderId="36" xfId="31" applyFont="1" applyFill="1" applyBorder="1" applyAlignment="1">
      <alignment horizontal="left" vertical="center" wrapText="1"/>
    </xf>
    <xf numFmtId="0" fontId="5" fillId="7" borderId="36" xfId="31" applyFont="1" applyFill="1" applyBorder="1" applyAlignment="1">
      <alignment horizontal="center" vertical="center" wrapText="1"/>
    </xf>
    <xf numFmtId="0" fontId="40" fillId="0" borderId="35" xfId="31" applyFont="1" applyBorder="1" applyAlignment="1">
      <alignment horizontal="justify" vertical="center" wrapText="1"/>
    </xf>
    <xf numFmtId="0" fontId="5" fillId="0" borderId="35" xfId="31" applyFont="1" applyBorder="1" applyAlignment="1">
      <alignment horizontal="center" vertical="center" wrapText="1"/>
    </xf>
    <xf numFmtId="0" fontId="4" fillId="0" borderId="35" xfId="31" applyFont="1" applyFill="1" applyBorder="1" applyAlignment="1">
      <alignment horizontal="center" vertical="center" wrapText="1"/>
    </xf>
    <xf numFmtId="0" fontId="5" fillId="4" borderId="35" xfId="31" applyFont="1" applyFill="1" applyBorder="1" applyAlignment="1">
      <alignment vertical="center" wrapText="1"/>
    </xf>
    <xf numFmtId="0" fontId="5" fillId="9" borderId="35" xfId="31" applyFont="1" applyFill="1" applyBorder="1" applyAlignment="1">
      <alignment horizontal="center" vertical="center" wrapText="1"/>
    </xf>
    <xf numFmtId="0" fontId="5" fillId="9" borderId="37" xfId="31" applyFont="1" applyFill="1" applyBorder="1" applyAlignment="1">
      <alignment horizontal="center" vertical="center" wrapText="1"/>
    </xf>
    <xf numFmtId="0" fontId="5" fillId="0" borderId="37" xfId="31" applyFont="1" applyFill="1" applyBorder="1" applyAlignment="1">
      <alignment vertical="center" wrapText="1"/>
    </xf>
    <xf numFmtId="0" fontId="5" fillId="0" borderId="7" xfId="31" applyFont="1" applyFill="1" applyBorder="1" applyAlignment="1">
      <alignment horizontal="left" vertical="center" wrapText="1"/>
    </xf>
    <xf numFmtId="0" fontId="42" fillId="25" borderId="35" xfId="31" applyFont="1" applyFill="1" applyBorder="1" applyAlignment="1">
      <alignment vertical="center" wrapText="1"/>
    </xf>
    <xf numFmtId="0" fontId="5" fillId="0" borderId="7" xfId="31" applyFont="1" applyFill="1" applyBorder="1" applyAlignment="1">
      <alignment horizontal="center" vertical="center" wrapText="1"/>
    </xf>
    <xf numFmtId="0" fontId="6" fillId="4" borderId="7" xfId="46" applyFont="1" applyFill="1" applyBorder="1" applyAlignment="1">
      <alignment vertical="center"/>
    </xf>
    <xf numFmtId="0" fontId="5" fillId="4" borderId="7" xfId="46" applyFont="1" applyFill="1" applyBorder="1" applyAlignment="1">
      <alignment horizontal="center" vertical="center"/>
    </xf>
    <xf numFmtId="0" fontId="6" fillId="4" borderId="6" xfId="46" applyFont="1" applyFill="1" applyBorder="1" applyAlignment="1">
      <alignment vertical="center"/>
    </xf>
    <xf numFmtId="0" fontId="4" fillId="2" borderId="30" xfId="1" applyFont="1" applyFill="1" applyBorder="1" applyAlignment="1">
      <alignment horizontal="center" vertical="center"/>
    </xf>
    <xf numFmtId="0" fontId="4" fillId="2" borderId="6" xfId="46" applyFont="1" applyFill="1" applyBorder="1" applyAlignment="1">
      <alignment vertical="center" wrapText="1"/>
    </xf>
    <xf numFmtId="0" fontId="4" fillId="2" borderId="8" xfId="1" applyFont="1" applyFill="1" applyBorder="1" applyAlignment="1">
      <alignment horizontal="center" vertical="center"/>
    </xf>
    <xf numFmtId="0" fontId="47" fillId="0" borderId="13" xfId="46" applyFont="1" applyFill="1" applyBorder="1" applyAlignment="1">
      <alignment horizontal="center" vertical="center" wrapText="1"/>
    </xf>
    <xf numFmtId="0" fontId="47" fillId="0" borderId="13" xfId="46" applyFont="1" applyBorder="1" applyAlignment="1">
      <alignment horizontal="center" vertical="center" wrapText="1"/>
    </xf>
    <xf numFmtId="0" fontId="46" fillId="0" borderId="7" xfId="46" applyFont="1" applyFill="1" applyBorder="1" applyAlignment="1">
      <alignment vertical="center" wrapText="1"/>
    </xf>
    <xf numFmtId="0" fontId="46" fillId="0" borderId="13" xfId="46" applyFont="1" applyFill="1" applyBorder="1" applyAlignment="1">
      <alignment horizontal="left" vertical="center" wrapText="1"/>
    </xf>
    <xf numFmtId="0" fontId="46" fillId="0" borderId="13" xfId="46" applyFont="1" applyFill="1" applyBorder="1" applyAlignment="1">
      <alignment horizontal="center" vertical="center" wrapText="1"/>
    </xf>
    <xf numFmtId="0" fontId="47" fillId="0" borderId="7" xfId="46" applyFont="1" applyFill="1" applyBorder="1" applyAlignment="1">
      <alignment horizontal="center" vertical="center" wrapText="1"/>
    </xf>
    <xf numFmtId="0" fontId="46" fillId="0" borderId="23" xfId="46" applyFont="1" applyFill="1" applyBorder="1" applyAlignment="1">
      <alignment horizontal="left" vertical="center" wrapText="1"/>
    </xf>
    <xf numFmtId="0" fontId="46" fillId="0" borderId="23" xfId="46" applyFont="1" applyFill="1" applyBorder="1" applyAlignment="1">
      <alignment horizontal="center" vertical="center" wrapText="1"/>
    </xf>
    <xf numFmtId="0" fontId="46" fillId="0" borderId="23" xfId="46" applyFont="1" applyBorder="1" applyAlignment="1">
      <alignment horizontal="left" vertical="center" wrapText="1"/>
    </xf>
    <xf numFmtId="0" fontId="46" fillId="0" borderId="23" xfId="46" applyFont="1" applyBorder="1" applyAlignment="1">
      <alignment horizontal="center" vertical="center" wrapText="1"/>
    </xf>
    <xf numFmtId="0" fontId="4" fillId="0" borderId="7" xfId="46" applyFont="1" applyFill="1" applyBorder="1" applyAlignment="1">
      <alignment horizontal="center" vertical="center" wrapText="1"/>
    </xf>
    <xf numFmtId="0" fontId="21" fillId="0" borderId="7" xfId="46" applyFont="1" applyFill="1" applyBorder="1" applyAlignment="1">
      <alignment horizontal="left" vertical="center" wrapText="1"/>
    </xf>
    <xf numFmtId="0" fontId="21" fillId="4" borderId="7" xfId="46" applyFont="1" applyFill="1" applyBorder="1" applyAlignment="1">
      <alignment horizontal="left" vertical="center" wrapText="1"/>
    </xf>
    <xf numFmtId="0" fontId="22" fillId="0" borderId="6" xfId="0" applyFont="1" applyBorder="1" applyAlignment="1">
      <alignment vertical="center"/>
    </xf>
    <xf numFmtId="0" fontId="22" fillId="4" borderId="6" xfId="0" applyFont="1" applyFill="1" applyBorder="1" applyAlignment="1">
      <alignment vertical="center"/>
    </xf>
    <xf numFmtId="0" fontId="22" fillId="4" borderId="6" xfId="0" applyFont="1" applyFill="1" applyBorder="1" applyAlignment="1">
      <alignment horizontal="left" vertical="center"/>
    </xf>
    <xf numFmtId="0" fontId="48" fillId="2" borderId="7" xfId="46" applyFont="1" applyFill="1" applyBorder="1" applyAlignment="1">
      <alignment vertical="center" wrapText="1"/>
    </xf>
    <xf numFmtId="0" fontId="48" fillId="2" borderId="7" xfId="46" applyFont="1" applyFill="1" applyBorder="1" applyAlignment="1">
      <alignment horizontal="center" vertical="center" wrapText="1"/>
    </xf>
    <xf numFmtId="0" fontId="48" fillId="2" borderId="7" xfId="1" applyFont="1" applyFill="1" applyBorder="1" applyAlignment="1">
      <alignment horizontal="center" vertical="center"/>
    </xf>
    <xf numFmtId="0" fontId="25" fillId="0" borderId="0" xfId="0" applyFont="1"/>
    <xf numFmtId="0" fontId="25" fillId="0" borderId="5" xfId="0" applyFont="1" applyBorder="1"/>
    <xf numFmtId="0" fontId="48" fillId="2" borderId="6" xfId="46" applyFont="1" applyFill="1" applyBorder="1" applyAlignment="1">
      <alignment vertical="center" wrapText="1"/>
    </xf>
    <xf numFmtId="0" fontId="49" fillId="0" borderId="28" xfId="1" applyFont="1" applyFill="1" applyBorder="1" applyAlignment="1">
      <alignment horizontal="center" vertical="center"/>
    </xf>
    <xf numFmtId="0" fontId="48" fillId="2" borderId="42" xfId="0" applyFont="1" applyFill="1" applyBorder="1" applyAlignment="1">
      <alignment vertical="center" wrapText="1"/>
    </xf>
    <xf numFmtId="0" fontId="48" fillId="2" borderId="43" xfId="0" applyFont="1" applyFill="1" applyBorder="1" applyAlignment="1">
      <alignment vertical="center" wrapText="1"/>
    </xf>
    <xf numFmtId="0" fontId="48" fillId="2" borderId="43" xfId="0" applyFont="1" applyFill="1" applyBorder="1" applyAlignment="1">
      <alignment horizontal="center" vertical="center" wrapText="1"/>
    </xf>
    <xf numFmtId="0" fontId="48" fillId="2" borderId="30" xfId="1" applyFont="1" applyFill="1" applyBorder="1" applyAlignment="1">
      <alignment horizontal="center" vertical="center"/>
    </xf>
    <xf numFmtId="0" fontId="49" fillId="0" borderId="28" xfId="1" applyFont="1" applyFill="1" applyBorder="1" applyAlignment="1">
      <alignment vertical="center"/>
    </xf>
    <xf numFmtId="0" fontId="48" fillId="2" borderId="20" xfId="0" applyFont="1" applyFill="1" applyBorder="1" applyAlignment="1">
      <alignment vertical="center" wrapText="1"/>
    </xf>
    <xf numFmtId="0" fontId="48" fillId="2" borderId="7" xfId="0" applyFont="1" applyFill="1" applyBorder="1" applyAlignment="1">
      <alignment vertical="center" wrapText="1"/>
    </xf>
    <xf numFmtId="0" fontId="48" fillId="2" borderId="7" xfId="0" applyFont="1" applyFill="1" applyBorder="1" applyAlignment="1">
      <alignment horizontal="center" vertical="center" wrapText="1"/>
    </xf>
    <xf numFmtId="0" fontId="48" fillId="2" borderId="8" xfId="1" applyFont="1" applyFill="1" applyBorder="1" applyAlignment="1">
      <alignment horizontal="center" vertical="center"/>
    </xf>
    <xf numFmtId="0" fontId="24" fillId="0" borderId="7" xfId="46" applyFont="1" applyFill="1" applyBorder="1" applyAlignment="1">
      <alignment horizontal="left" vertical="center" wrapText="1"/>
    </xf>
    <xf numFmtId="0" fontId="24" fillId="4" borderId="7" xfId="46" applyFont="1" applyFill="1" applyBorder="1" applyAlignment="1">
      <alignment horizontal="center" vertical="center" wrapText="1"/>
    </xf>
    <xf numFmtId="0" fontId="24" fillId="4" borderId="7" xfId="2" applyFont="1" applyFill="1" applyBorder="1" applyAlignment="1">
      <alignment horizontal="center" vertical="center"/>
    </xf>
    <xf numFmtId="0" fontId="24" fillId="0" borderId="6" xfId="46" applyFont="1" applyFill="1" applyBorder="1" applyAlignment="1">
      <alignment horizontal="left" vertical="center" wrapText="1"/>
    </xf>
    <xf numFmtId="0" fontId="50" fillId="0" borderId="28" xfId="2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left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8" xfId="2" applyFont="1" applyFill="1" applyBorder="1" applyAlignment="1">
      <alignment horizontal="center" vertical="center"/>
    </xf>
    <xf numFmtId="0" fontId="49" fillId="0" borderId="28" xfId="2" applyFont="1" applyFill="1" applyBorder="1" applyAlignment="1">
      <alignment vertical="center"/>
    </xf>
    <xf numFmtId="0" fontId="24" fillId="0" borderId="39" xfId="0" applyFont="1" applyFill="1" applyBorder="1" applyAlignment="1">
      <alignment horizontal="left" vertical="center" wrapText="1"/>
    </xf>
    <xf numFmtId="0" fontId="25" fillId="4" borderId="40" xfId="0" applyFont="1" applyFill="1" applyBorder="1" applyAlignment="1">
      <alignment horizontal="left" vertical="center" wrapText="1"/>
    </xf>
    <xf numFmtId="0" fontId="25" fillId="4" borderId="40" xfId="0" applyFont="1" applyFill="1" applyBorder="1" applyAlignment="1">
      <alignment horizontal="center" vertical="center" wrapText="1"/>
    </xf>
    <xf numFmtId="0" fontId="25" fillId="4" borderId="41" xfId="2" applyFont="1" applyFill="1" applyBorder="1" applyAlignment="1">
      <alignment horizontal="center" vertical="center"/>
    </xf>
    <xf numFmtId="0" fontId="48" fillId="0" borderId="7" xfId="2" applyFont="1" applyFill="1" applyBorder="1" applyAlignment="1">
      <alignment horizontal="center" vertical="center"/>
    </xf>
    <xf numFmtId="0" fontId="48" fillId="0" borderId="8" xfId="2" applyFont="1" applyFill="1" applyBorder="1" applyAlignment="1">
      <alignment horizontal="center" vertical="center"/>
    </xf>
    <xf numFmtId="0" fontId="49" fillId="0" borderId="0" xfId="2" applyFont="1" applyFill="1" applyAlignment="1">
      <alignment vertical="center"/>
    </xf>
    <xf numFmtId="0" fontId="24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justify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2" applyFont="1" applyFill="1" applyBorder="1" applyAlignment="1">
      <alignment horizontal="center" vertical="center"/>
    </xf>
    <xf numFmtId="0" fontId="49" fillId="0" borderId="28" xfId="2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left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4" fillId="4" borderId="8" xfId="2" applyFont="1" applyFill="1" applyBorder="1" applyAlignment="1">
      <alignment horizontal="center" vertical="center"/>
    </xf>
    <xf numFmtId="0" fontId="24" fillId="0" borderId="6" xfId="0" applyFont="1" applyBorder="1" applyAlignment="1">
      <alignment horizontal="left" vertical="center" wrapText="1"/>
    </xf>
    <xf numFmtId="0" fontId="51" fillId="0" borderId="7" xfId="0" applyFont="1" applyBorder="1" applyAlignment="1">
      <alignment horizontal="justify" vertical="center" wrapText="1"/>
    </xf>
    <xf numFmtId="0" fontId="24" fillId="0" borderId="7" xfId="46" applyFont="1" applyBorder="1" applyAlignment="1">
      <alignment horizontal="center" vertical="center" wrapText="1"/>
    </xf>
    <xf numFmtId="0" fontId="24" fillId="0" borderId="7" xfId="2" applyFont="1" applyFill="1" applyBorder="1" applyAlignment="1">
      <alignment horizontal="center" vertical="center"/>
    </xf>
    <xf numFmtId="0" fontId="24" fillId="0" borderId="6" xfId="46" applyFont="1" applyBorder="1" applyAlignment="1">
      <alignment vertical="center" wrapText="1"/>
    </xf>
    <xf numFmtId="0" fontId="24" fillId="0" borderId="7" xfId="46" applyFont="1" applyBorder="1" applyAlignment="1">
      <alignment vertical="center" wrapText="1"/>
    </xf>
    <xf numFmtId="0" fontId="24" fillId="4" borderId="7" xfId="46" applyFont="1" applyFill="1" applyBorder="1" applyAlignment="1">
      <alignment horizontal="left" vertical="center" wrapText="1"/>
    </xf>
    <xf numFmtId="0" fontId="51" fillId="0" borderId="7" xfId="46" applyFont="1" applyFill="1" applyBorder="1" applyAlignment="1">
      <alignment horizontal="justify" vertical="center" wrapText="1"/>
    </xf>
    <xf numFmtId="0" fontId="24" fillId="4" borderId="6" xfId="46" applyFont="1" applyFill="1" applyBorder="1" applyAlignment="1">
      <alignment horizontal="left" vertical="center" wrapText="1"/>
    </xf>
    <xf numFmtId="0" fontId="48" fillId="0" borderId="7" xfId="46" applyFont="1" applyBorder="1" applyAlignment="1">
      <alignment horizontal="center" vertical="center" wrapText="1"/>
    </xf>
    <xf numFmtId="0" fontId="24" fillId="0" borderId="20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48" fillId="0" borderId="40" xfId="46" applyFont="1" applyBorder="1" applyAlignment="1">
      <alignment horizontal="center" vertical="center" wrapText="1"/>
    </xf>
    <xf numFmtId="0" fontId="48" fillId="0" borderId="4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left" vertical="center" wrapText="1"/>
    </xf>
    <xf numFmtId="0" fontId="51" fillId="0" borderId="7" xfId="0" applyFont="1" applyFill="1" applyBorder="1" applyAlignment="1">
      <alignment horizontal="justify" vertical="center" wrapText="1"/>
    </xf>
    <xf numFmtId="0" fontId="48" fillId="0" borderId="6" xfId="0" applyFont="1" applyBorder="1" applyAlignment="1">
      <alignment horizontal="left" vertical="center" wrapText="1"/>
    </xf>
    <xf numFmtId="0" fontId="48" fillId="0" borderId="7" xfId="0" applyFont="1" applyBorder="1" applyAlignment="1">
      <alignment horizontal="left" vertical="center" wrapText="1"/>
    </xf>
    <xf numFmtId="1" fontId="48" fillId="0" borderId="8" xfId="0" applyNumberFormat="1" applyFont="1" applyBorder="1" applyAlignment="1">
      <alignment horizontal="center" vertical="center" wrapText="1"/>
    </xf>
    <xf numFmtId="0" fontId="48" fillId="0" borderId="20" xfId="0" applyFont="1" applyBorder="1" applyAlignment="1">
      <alignment horizontal="left" vertical="center" wrapText="1"/>
    </xf>
    <xf numFmtId="0" fontId="49" fillId="0" borderId="4" xfId="2" applyFont="1" applyFill="1" applyBorder="1" applyAlignment="1">
      <alignment vertical="center"/>
    </xf>
    <xf numFmtId="0" fontId="49" fillId="0" borderId="0" xfId="2" applyFont="1" applyFill="1" applyBorder="1" applyAlignment="1">
      <alignment vertical="center"/>
    </xf>
    <xf numFmtId="0" fontId="50" fillId="0" borderId="0" xfId="2" applyFont="1" applyFill="1" applyBorder="1" applyAlignment="1">
      <alignment horizontal="center" vertical="center"/>
    </xf>
    <xf numFmtId="0" fontId="50" fillId="0" borderId="5" xfId="2" applyFont="1" applyFill="1" applyBorder="1" applyAlignment="1">
      <alignment horizontal="center" vertical="center"/>
    </xf>
    <xf numFmtId="0" fontId="49" fillId="0" borderId="4" xfId="2" applyFont="1" applyFill="1" applyBorder="1" applyAlignment="1">
      <alignment horizontal="center" vertical="center"/>
    </xf>
    <xf numFmtId="0" fontId="48" fillId="0" borderId="0" xfId="2" applyFont="1" applyFill="1" applyBorder="1" applyAlignment="1">
      <alignment horizontal="right" vertical="center"/>
    </xf>
    <xf numFmtId="0" fontId="48" fillId="0" borderId="0" xfId="2" applyFont="1" applyFill="1" applyBorder="1" applyAlignment="1">
      <alignment vertical="center"/>
    </xf>
    <xf numFmtId="0" fontId="48" fillId="0" borderId="5" xfId="2" applyFont="1" applyFill="1" applyBorder="1" applyAlignment="1">
      <alignment vertical="center"/>
    </xf>
    <xf numFmtId="0" fontId="49" fillId="0" borderId="0" xfId="1" applyFont="1" applyFill="1" applyAlignment="1">
      <alignment vertical="center"/>
    </xf>
    <xf numFmtId="0" fontId="48" fillId="2" borderId="6" xfId="0" applyFont="1" applyFill="1" applyBorder="1" applyAlignment="1">
      <alignment vertical="center" wrapText="1"/>
    </xf>
    <xf numFmtId="0" fontId="25" fillId="4" borderId="7" xfId="46" applyFont="1" applyFill="1" applyBorder="1" applyAlignment="1">
      <alignment horizontal="left" vertical="center" wrapText="1"/>
    </xf>
    <xf numFmtId="0" fontId="25" fillId="4" borderId="7" xfId="46" applyFont="1" applyFill="1" applyBorder="1" applyAlignment="1">
      <alignment horizontal="center" vertical="center" wrapText="1"/>
    </xf>
    <xf numFmtId="0" fontId="25" fillId="4" borderId="7" xfId="2" applyFont="1" applyFill="1" applyBorder="1" applyAlignment="1">
      <alignment horizontal="center" vertical="center"/>
    </xf>
    <xf numFmtId="0" fontId="25" fillId="0" borderId="6" xfId="46" applyFont="1" applyBorder="1" applyAlignment="1">
      <alignment vertical="center"/>
    </xf>
    <xf numFmtId="0" fontId="25" fillId="0" borderId="7" xfId="46" applyFont="1" applyBorder="1" applyAlignment="1">
      <alignment vertical="center"/>
    </xf>
    <xf numFmtId="0" fontId="25" fillId="0" borderId="7" xfId="46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4" borderId="20" xfId="0" applyFont="1" applyFill="1" applyBorder="1" applyAlignment="1">
      <alignment vertical="center"/>
    </xf>
    <xf numFmtId="0" fontId="25" fillId="4" borderId="7" xfId="0" applyFont="1" applyFill="1" applyBorder="1" applyAlignment="1">
      <alignment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0" borderId="6" xfId="46" applyFont="1" applyFill="1" applyBorder="1" applyAlignment="1">
      <alignment vertical="center"/>
    </xf>
    <xf numFmtId="0" fontId="25" fillId="0" borderId="7" xfId="46" applyFont="1" applyFill="1" applyBorder="1" applyAlignment="1">
      <alignment vertical="center"/>
    </xf>
    <xf numFmtId="0" fontId="25" fillId="0" borderId="7" xfId="46" applyFont="1" applyFill="1" applyBorder="1" applyAlignment="1">
      <alignment horizontal="center" vertical="center"/>
    </xf>
    <xf numFmtId="0" fontId="25" fillId="0" borderId="7" xfId="0" applyFont="1" applyBorder="1" applyAlignment="1">
      <alignment vertical="center"/>
    </xf>
    <xf numFmtId="0" fontId="52" fillId="3" borderId="7" xfId="0" applyFont="1" applyFill="1" applyBorder="1" applyAlignment="1">
      <alignment horizontal="justify" vertical="center" wrapText="1"/>
    </xf>
    <xf numFmtId="1" fontId="48" fillId="0" borderId="5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 wrapText="1"/>
    </xf>
    <xf numFmtId="0" fontId="48" fillId="2" borderId="42" xfId="46" applyFont="1" applyFill="1" applyBorder="1" applyAlignment="1">
      <alignment vertical="center" wrapText="1"/>
    </xf>
    <xf numFmtId="0" fontId="48" fillId="2" borderId="43" xfId="46" applyFont="1" applyFill="1" applyBorder="1" applyAlignment="1">
      <alignment vertical="center" wrapText="1"/>
    </xf>
    <xf numFmtId="0" fontId="48" fillId="2" borderId="43" xfId="46" applyFont="1" applyFill="1" applyBorder="1" applyAlignment="1">
      <alignment horizontal="center" vertical="center" wrapText="1"/>
    </xf>
    <xf numFmtId="0" fontId="48" fillId="2" borderId="43" xfId="1" applyFont="1" applyFill="1" applyBorder="1" applyAlignment="1">
      <alignment horizontal="center" vertical="center"/>
    </xf>
    <xf numFmtId="0" fontId="24" fillId="0" borderId="7" xfId="46" applyFont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5" fillId="4" borderId="6" xfId="46" applyFont="1" applyFill="1" applyBorder="1" applyAlignment="1">
      <alignment vertical="center"/>
    </xf>
    <xf numFmtId="0" fontId="25" fillId="4" borderId="7" xfId="46" applyFont="1" applyFill="1" applyBorder="1" applyAlignment="1">
      <alignment vertical="center"/>
    </xf>
    <xf numFmtId="0" fontId="24" fillId="4" borderId="7" xfId="46" applyFont="1" applyFill="1" applyBorder="1" applyAlignment="1">
      <alignment horizontal="center" vertical="center"/>
    </xf>
    <xf numFmtId="0" fontId="24" fillId="0" borderId="7" xfId="46" applyFont="1" applyFill="1" applyBorder="1" applyAlignment="1">
      <alignment horizontal="center" vertical="center"/>
    </xf>
    <xf numFmtId="0" fontId="24" fillId="0" borderId="7" xfId="46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4" borderId="7" xfId="46" applyFont="1" applyFill="1" applyBorder="1" applyAlignment="1">
      <alignment vertical="center"/>
    </xf>
    <xf numFmtId="0" fontId="25" fillId="0" borderId="28" xfId="0" applyFont="1" applyBorder="1"/>
    <xf numFmtId="0" fontId="48" fillId="0" borderId="20" xfId="2" applyFont="1" applyFill="1" applyBorder="1" applyAlignment="1">
      <alignment horizontal="right" vertical="center"/>
    </xf>
    <xf numFmtId="0" fontId="48" fillId="0" borderId="7" xfId="2" applyFont="1" applyFill="1" applyBorder="1" applyAlignment="1">
      <alignment horizontal="right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53" fillId="0" borderId="7" xfId="0" applyFont="1" applyBorder="1" applyAlignment="1">
      <alignment horizontal="justify" vertical="center" wrapText="1"/>
    </xf>
    <xf numFmtId="0" fontId="53" fillId="0" borderId="0" xfId="0" applyFont="1" applyBorder="1" applyAlignment="1">
      <alignment horizontal="justify" vertical="center" wrapText="1"/>
    </xf>
    <xf numFmtId="1" fontId="48" fillId="0" borderId="5" xfId="2" applyNumberFormat="1" applyFont="1" applyFill="1" applyBorder="1" applyAlignment="1">
      <alignment horizontal="center" vertical="center"/>
    </xf>
    <xf numFmtId="0" fontId="48" fillId="0" borderId="22" xfId="2" applyFont="1" applyFill="1" applyBorder="1" applyAlignment="1">
      <alignment horizontal="right" vertical="center"/>
    </xf>
    <xf numFmtId="0" fontId="24" fillId="4" borderId="6" xfId="46" applyFont="1" applyFill="1" applyBorder="1" applyAlignment="1">
      <alignment horizontal="left" vertical="center"/>
    </xf>
    <xf numFmtId="0" fontId="25" fillId="4" borderId="7" xfId="46" applyFont="1" applyFill="1" applyBorder="1" applyAlignment="1">
      <alignment horizontal="center" vertical="center"/>
    </xf>
    <xf numFmtId="0" fontId="24" fillId="4" borderId="6" xfId="46" applyFont="1" applyFill="1" applyBorder="1" applyAlignment="1">
      <alignment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25" fillId="4" borderId="6" xfId="46" applyFont="1" applyFill="1" applyBorder="1" applyAlignment="1">
      <alignment horizontal="left" vertical="center"/>
    </xf>
    <xf numFmtId="0" fontId="25" fillId="4" borderId="7" xfId="46" applyFont="1" applyFill="1" applyBorder="1" applyAlignment="1">
      <alignment vertical="center" wrapText="1"/>
    </xf>
    <xf numFmtId="0" fontId="25" fillId="0" borderId="6" xfId="0" applyFont="1" applyBorder="1" applyAlignment="1">
      <alignment vertical="center"/>
    </xf>
    <xf numFmtId="0" fontId="25" fillId="4" borderId="20" xfId="0" applyFont="1" applyFill="1" applyBorder="1" applyAlignment="1">
      <alignment horizontal="left" vertical="center"/>
    </xf>
    <xf numFmtId="0" fontId="25" fillId="4" borderId="20" xfId="0" applyFont="1" applyFill="1" applyBorder="1" applyAlignment="1">
      <alignment vertical="center" wrapText="1"/>
    </xf>
    <xf numFmtId="0" fontId="48" fillId="0" borderId="40" xfId="46" applyFont="1" applyFill="1" applyBorder="1" applyAlignment="1">
      <alignment horizontal="center" vertical="center" wrapText="1"/>
    </xf>
    <xf numFmtId="0" fontId="48" fillId="0" borderId="13" xfId="46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 vertical="center" wrapText="1"/>
    </xf>
    <xf numFmtId="0" fontId="24" fillId="0" borderId="4" xfId="2" applyFont="1" applyFill="1" applyBorder="1"/>
    <xf numFmtId="0" fontId="24" fillId="0" borderId="0" xfId="2" applyFont="1" applyFill="1" applyBorder="1"/>
    <xf numFmtId="0" fontId="24" fillId="0" borderId="5" xfId="2" applyFont="1" applyFill="1" applyBorder="1"/>
    <xf numFmtId="0" fontId="49" fillId="0" borderId="4" xfId="2" applyFont="1" applyFill="1" applyBorder="1"/>
    <xf numFmtId="0" fontId="49" fillId="0" borderId="0" xfId="2" applyFont="1" applyFill="1" applyBorder="1"/>
    <xf numFmtId="0" fontId="49" fillId="0" borderId="5" xfId="2" applyFont="1" applyFill="1" applyBorder="1"/>
    <xf numFmtId="0" fontId="24" fillId="4" borderId="20" xfId="0" applyFont="1" applyFill="1" applyBorder="1" applyAlignment="1">
      <alignment vertical="center"/>
    </xf>
    <xf numFmtId="1" fontId="48" fillId="0" borderId="8" xfId="2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5" xfId="0" applyFont="1" applyFill="1" applyBorder="1" applyAlignment="1">
      <alignment horizontal="center" vertical="center" wrapText="1"/>
    </xf>
    <xf numFmtId="0" fontId="25" fillId="4" borderId="13" xfId="46" applyFont="1" applyFill="1" applyBorder="1" applyAlignment="1">
      <alignment vertical="center"/>
    </xf>
    <xf numFmtId="0" fontId="25" fillId="4" borderId="6" xfId="0" applyFont="1" applyFill="1" applyBorder="1" applyAlignment="1">
      <alignment vertical="center"/>
    </xf>
    <xf numFmtId="0" fontId="24" fillId="4" borderId="12" xfId="46" applyFont="1" applyFill="1" applyBorder="1" applyAlignment="1">
      <alignment horizontal="left" vertical="center"/>
    </xf>
    <xf numFmtId="0" fontId="24" fillId="4" borderId="13" xfId="46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left" vertical="center"/>
    </xf>
    <xf numFmtId="0" fontId="24" fillId="0" borderId="6" xfId="46" applyFont="1" applyBorder="1" applyAlignment="1">
      <alignment horizontal="left" vertical="center" wrapText="1"/>
    </xf>
    <xf numFmtId="0" fontId="48" fillId="4" borderId="7" xfId="2" applyFont="1" applyFill="1" applyBorder="1" applyAlignment="1">
      <alignment horizontal="center" vertical="center"/>
    </xf>
    <xf numFmtId="0" fontId="48" fillId="0" borderId="27" xfId="0" applyFont="1" applyBorder="1" applyAlignment="1">
      <alignment horizontal="center" vertical="center" wrapText="1"/>
    </xf>
    <xf numFmtId="0" fontId="24" fillId="4" borderId="7" xfId="46" applyFont="1" applyFill="1" applyBorder="1" applyAlignment="1">
      <alignment horizontal="left" vertical="center"/>
    </xf>
    <xf numFmtId="0" fontId="25" fillId="4" borderId="7" xfId="46" applyFont="1" applyFill="1" applyBorder="1" applyAlignment="1">
      <alignment horizontal="left" vertical="center"/>
    </xf>
    <xf numFmtId="0" fontId="48" fillId="0" borderId="7" xfId="46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0" fontId="24" fillId="0" borderId="5" xfId="1" applyFont="1" applyFill="1" applyBorder="1" applyAlignment="1">
      <alignment vertical="center"/>
    </xf>
    <xf numFmtId="0" fontId="48" fillId="0" borderId="8" xfId="0" applyFont="1" applyFill="1" applyBorder="1" applyAlignment="1">
      <alignment horizontal="center" vertical="center" wrapText="1"/>
    </xf>
    <xf numFmtId="0" fontId="49" fillId="0" borderId="0" xfId="2" applyFont="1" applyFill="1"/>
    <xf numFmtId="0" fontId="49" fillId="0" borderId="28" xfId="2" applyFont="1" applyFill="1" applyBorder="1"/>
    <xf numFmtId="0" fontId="24" fillId="0" borderId="23" xfId="46" applyFont="1" applyFill="1" applyBorder="1" applyAlignment="1">
      <alignment horizontal="left" vertical="center" wrapText="1"/>
    </xf>
    <xf numFmtId="0" fontId="24" fillId="0" borderId="7" xfId="46" applyFont="1" applyFill="1" applyBorder="1" applyAlignment="1">
      <alignment vertical="center" wrapText="1"/>
    </xf>
    <xf numFmtId="0" fontId="24" fillId="0" borderId="6" xfId="46" applyFont="1" applyFill="1" applyBorder="1" applyAlignment="1">
      <alignment vertical="center" wrapText="1"/>
    </xf>
    <xf numFmtId="0" fontId="54" fillId="0" borderId="22" xfId="0" applyFont="1" applyBorder="1" applyAlignment="1">
      <alignment horizontal="center"/>
    </xf>
    <xf numFmtId="0" fontId="50" fillId="0" borderId="4" xfId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vertical="center"/>
    </xf>
    <xf numFmtId="0" fontId="49" fillId="0" borderId="0" xfId="1" applyFont="1" applyFill="1" applyBorder="1" applyAlignment="1">
      <alignment vertical="center"/>
    </xf>
    <xf numFmtId="0" fontId="50" fillId="0" borderId="0" xfId="1" applyFont="1" applyFill="1" applyBorder="1" applyAlignment="1">
      <alignment horizontal="center" vertical="center"/>
    </xf>
    <xf numFmtId="0" fontId="50" fillId="0" borderId="5" xfId="1" applyFont="1" applyFill="1" applyBorder="1" applyAlignment="1">
      <alignment horizontal="center" vertical="center"/>
    </xf>
    <xf numFmtId="0" fontId="50" fillId="0" borderId="4" xfId="2" applyFont="1" applyFill="1" applyBorder="1"/>
    <xf numFmtId="0" fontId="48" fillId="0" borderId="7" xfId="0" applyFont="1" applyFill="1" applyBorder="1" applyAlignment="1">
      <alignment horizontal="right" vertical="center"/>
    </xf>
    <xf numFmtId="0" fontId="49" fillId="0" borderId="5" xfId="2" applyFont="1" applyFill="1" applyBorder="1" applyAlignment="1">
      <alignment horizontal="center"/>
    </xf>
    <xf numFmtId="0" fontId="50" fillId="0" borderId="0" xfId="1" applyFont="1" applyFill="1" applyBorder="1" applyAlignment="1">
      <alignment horizontal="center" vertical="center" wrapText="1"/>
    </xf>
    <xf numFmtId="0" fontId="24" fillId="0" borderId="7" xfId="2" applyFont="1" applyFill="1" applyBorder="1" applyAlignment="1">
      <alignment horizontal="right"/>
    </xf>
    <xf numFmtId="0" fontId="48" fillId="0" borderId="7" xfId="0" applyNumberFormat="1" applyFont="1" applyBorder="1" applyAlignment="1">
      <alignment horizontal="center" vertical="center" wrapText="1"/>
    </xf>
    <xf numFmtId="0" fontId="48" fillId="0" borderId="0" xfId="0" applyNumberFormat="1" applyFont="1" applyBorder="1" applyAlignment="1">
      <alignment horizontal="center" vertical="center" wrapText="1"/>
    </xf>
    <xf numFmtId="0" fontId="49" fillId="0" borderId="16" xfId="2" applyFont="1" applyFill="1" applyBorder="1"/>
    <xf numFmtId="0" fontId="49" fillId="0" borderId="17" xfId="2" applyFont="1" applyFill="1" applyBorder="1"/>
    <xf numFmtId="0" fontId="49" fillId="0" borderId="18" xfId="2" applyFont="1" applyFill="1" applyBorder="1"/>
    <xf numFmtId="0" fontId="25" fillId="0" borderId="0" xfId="0" applyFont="1" applyBorder="1"/>
    <xf numFmtId="0" fontId="25" fillId="0" borderId="16" xfId="0" applyFont="1" applyBorder="1"/>
    <xf numFmtId="0" fontId="6" fillId="0" borderId="6" xfId="46" applyFont="1" applyFill="1" applyBorder="1" applyAlignment="1">
      <alignment vertical="center"/>
    </xf>
    <xf numFmtId="0" fontId="5" fillId="0" borderId="8" xfId="2" applyFont="1" applyFill="1" applyBorder="1" applyAlignment="1">
      <alignment horizontal="center" vertical="center"/>
    </xf>
    <xf numFmtId="0" fontId="4" fillId="2" borderId="7" xfId="46" applyFont="1" applyFill="1" applyBorder="1" applyAlignment="1">
      <alignment vertical="center" wrapText="1"/>
    </xf>
    <xf numFmtId="0" fontId="4" fillId="2" borderId="7" xfId="46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5" fillId="0" borderId="7" xfId="46" applyFont="1" applyFill="1" applyBorder="1" applyAlignment="1">
      <alignment vertical="center" wrapText="1"/>
    </xf>
    <xf numFmtId="0" fontId="4" fillId="0" borderId="7" xfId="46" applyFont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 vertical="center" wrapText="1"/>
    </xf>
    <xf numFmtId="0" fontId="5" fillId="4" borderId="8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6" fillId="0" borderId="7" xfId="46" applyFont="1" applyBorder="1" applyAlignment="1">
      <alignment vertical="center"/>
    </xf>
    <xf numFmtId="0" fontId="6" fillId="0" borderId="7" xfId="46" applyFont="1" applyBorder="1" applyAlignment="1">
      <alignment horizontal="center" vertical="center"/>
    </xf>
    <xf numFmtId="0" fontId="6" fillId="4" borderId="7" xfId="46" applyFont="1" applyFill="1" applyBorder="1" applyAlignment="1">
      <alignment horizontal="center" vertical="center" wrapText="1"/>
    </xf>
    <xf numFmtId="0" fontId="6" fillId="4" borderId="7" xfId="46" applyFont="1" applyFill="1" applyBorder="1" applyAlignment="1">
      <alignment horizontal="center" vertical="center"/>
    </xf>
    <xf numFmtId="0" fontId="5" fillId="4" borderId="6" xfId="46" applyFont="1" applyFill="1" applyBorder="1" applyAlignment="1">
      <alignment horizontal="left" vertical="center" wrapText="1"/>
    </xf>
    <xf numFmtId="0" fontId="5" fillId="4" borderId="7" xfId="46" applyFont="1" applyFill="1" applyBorder="1" applyAlignment="1">
      <alignment horizontal="left" vertical="center" wrapText="1"/>
    </xf>
    <xf numFmtId="0" fontId="13" fillId="0" borderId="7" xfId="46" applyFont="1" applyFill="1" applyBorder="1" applyAlignment="1">
      <alignment horizontal="justify" vertical="center" wrapText="1"/>
    </xf>
    <xf numFmtId="0" fontId="6" fillId="0" borderId="6" xfId="46" applyFont="1" applyBorder="1" applyAlignment="1">
      <alignment vertical="center"/>
    </xf>
    <xf numFmtId="0" fontId="5" fillId="0" borderId="7" xfId="46" applyFont="1" applyBorder="1" applyAlignment="1">
      <alignment horizontal="center" vertical="center"/>
    </xf>
    <xf numFmtId="0" fontId="5" fillId="4" borderId="7" xfId="46" applyFont="1" applyFill="1" applyBorder="1" applyAlignment="1">
      <alignment horizontal="center" vertical="center"/>
    </xf>
    <xf numFmtId="0" fontId="5" fillId="0" borderId="8" xfId="46" applyFont="1" applyBorder="1" applyAlignment="1">
      <alignment horizontal="center" vertical="center" wrapText="1"/>
    </xf>
    <xf numFmtId="0" fontId="5" fillId="0" borderId="7" xfId="46" applyFont="1" applyFill="1" applyBorder="1" applyAlignment="1">
      <alignment horizontal="center" vertical="center"/>
    </xf>
    <xf numFmtId="0" fontId="4" fillId="2" borderId="7" xfId="46" applyFont="1" applyFill="1" applyBorder="1" applyAlignment="1">
      <alignment horizontal="center" vertical="center" wrapText="1"/>
    </xf>
    <xf numFmtId="0" fontId="4" fillId="2" borderId="7" xfId="46" applyFont="1" applyFill="1" applyBorder="1" applyAlignment="1">
      <alignment vertical="center" wrapText="1"/>
    </xf>
    <xf numFmtId="0" fontId="4" fillId="2" borderId="7" xfId="1" applyFont="1" applyFill="1" applyBorder="1" applyAlignment="1">
      <alignment horizontal="center" vertical="center"/>
    </xf>
    <xf numFmtId="0" fontId="19" fillId="2" borderId="7" xfId="46" applyFont="1" applyFill="1" applyBorder="1" applyAlignment="1">
      <alignment vertical="center" wrapText="1"/>
    </xf>
    <xf numFmtId="0" fontId="19" fillId="2" borderId="7" xfId="46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/>
    </xf>
    <xf numFmtId="0" fontId="5" fillId="4" borderId="7" xfId="2" applyFont="1" applyFill="1" applyBorder="1" applyAlignment="1">
      <alignment horizontal="center" vertical="center"/>
    </xf>
    <xf numFmtId="0" fontId="5" fillId="4" borderId="7" xfId="46" applyFont="1" applyFill="1" applyBorder="1" applyAlignment="1">
      <alignment horizontal="center" vertical="center" wrapText="1"/>
    </xf>
    <xf numFmtId="0" fontId="5" fillId="0" borderId="7" xfId="46" applyFont="1" applyFill="1" applyBorder="1" applyAlignment="1">
      <alignment horizontal="left" vertical="center" wrapText="1"/>
    </xf>
    <xf numFmtId="0" fontId="6" fillId="4" borderId="7" xfId="2" applyFont="1" applyFill="1" applyBorder="1" applyAlignment="1">
      <alignment horizontal="center" vertical="center"/>
    </xf>
    <xf numFmtId="0" fontId="6" fillId="4" borderId="7" xfId="46" applyFont="1" applyFill="1" applyBorder="1" applyAlignment="1">
      <alignment vertical="center"/>
    </xf>
    <xf numFmtId="0" fontId="6" fillId="4" borderId="7" xfId="46" applyFont="1" applyFill="1" applyBorder="1" applyAlignment="1">
      <alignment horizontal="left" vertical="center" wrapText="1"/>
    </xf>
    <xf numFmtId="0" fontId="5" fillId="0" borderId="7" xfId="46" applyFont="1" applyFill="1" applyBorder="1" applyAlignment="1">
      <alignment horizontal="center" vertical="center" wrapText="1"/>
    </xf>
    <xf numFmtId="0" fontId="6" fillId="4" borderId="7" xfId="46" applyFont="1" applyFill="1" applyBorder="1" applyAlignment="1">
      <alignment vertical="center" wrapText="1"/>
    </xf>
    <xf numFmtId="0" fontId="5" fillId="0" borderId="7" xfId="46" applyFont="1" applyBorder="1" applyAlignment="1">
      <alignment vertical="center" wrapText="1"/>
    </xf>
    <xf numFmtId="0" fontId="6" fillId="4" borderId="6" xfId="46" applyFont="1" applyFill="1" applyBorder="1" applyAlignment="1">
      <alignment vertical="center"/>
    </xf>
    <xf numFmtId="0" fontId="6" fillId="4" borderId="13" xfId="46" applyFont="1" applyFill="1" applyBorder="1" applyAlignment="1">
      <alignment vertical="center"/>
    </xf>
    <xf numFmtId="0" fontId="5" fillId="4" borderId="13" xfId="46" applyFont="1" applyFill="1" applyBorder="1" applyAlignment="1">
      <alignment horizontal="center" vertical="center"/>
    </xf>
    <xf numFmtId="0" fontId="5" fillId="4" borderId="7" xfId="46" applyFont="1" applyFill="1" applyBorder="1" applyAlignment="1">
      <alignment vertical="center"/>
    </xf>
    <xf numFmtId="0" fontId="5" fillId="4" borderId="6" xfId="46" applyFont="1" applyFill="1" applyBorder="1" applyAlignment="1">
      <alignment horizontal="left" vertical="center"/>
    </xf>
    <xf numFmtId="0" fontId="5" fillId="4" borderId="6" xfId="46" applyFont="1" applyFill="1" applyBorder="1" applyAlignment="1">
      <alignment vertical="center"/>
    </xf>
    <xf numFmtId="0" fontId="5" fillId="0" borderId="6" xfId="46" applyFont="1" applyBorder="1" applyAlignment="1">
      <alignment horizontal="left" vertical="center" wrapText="1"/>
    </xf>
    <xf numFmtId="0" fontId="5" fillId="0" borderId="0" xfId="2" applyFont="1" applyFill="1" applyBorder="1"/>
    <xf numFmtId="0" fontId="5" fillId="0" borderId="0" xfId="1" applyFont="1" applyFill="1" applyBorder="1" applyAlignment="1">
      <alignment vertical="center"/>
    </xf>
    <xf numFmtId="0" fontId="5" fillId="0" borderId="23" xfId="46" applyFont="1" applyFill="1" applyBorder="1" applyAlignment="1">
      <alignment horizontal="left" vertical="center" wrapText="1"/>
    </xf>
    <xf numFmtId="0" fontId="5" fillId="0" borderId="7" xfId="46" applyFont="1" applyBorder="1" applyAlignment="1">
      <alignment horizontal="center" vertical="center" wrapText="1"/>
    </xf>
    <xf numFmtId="0" fontId="4" fillId="2" borderId="42" xfId="46" applyFont="1" applyFill="1" applyBorder="1" applyAlignment="1">
      <alignment vertical="center" wrapText="1"/>
    </xf>
    <xf numFmtId="0" fontId="4" fillId="2" borderId="43" xfId="46" applyFont="1" applyFill="1" applyBorder="1" applyAlignment="1">
      <alignment vertical="center" wrapText="1"/>
    </xf>
    <xf numFmtId="0" fontId="4" fillId="2" borderId="43" xfId="46" applyFont="1" applyFill="1" applyBorder="1" applyAlignment="1">
      <alignment horizontal="center" vertical="center" wrapText="1"/>
    </xf>
    <xf numFmtId="0" fontId="4" fillId="2" borderId="43" xfId="1" applyFont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center" vertical="center"/>
    </xf>
    <xf numFmtId="0" fontId="5" fillId="0" borderId="6" xfId="46" applyFont="1" applyFill="1" applyBorder="1" applyAlignment="1">
      <alignment horizontal="left" vertical="center" wrapText="1"/>
    </xf>
    <xf numFmtId="0" fontId="5" fillId="0" borderId="6" xfId="46" applyFont="1" applyBorder="1" applyAlignment="1">
      <alignment vertical="center" wrapText="1"/>
    </xf>
    <xf numFmtId="0" fontId="4" fillId="0" borderId="40" xfId="46" applyFont="1" applyBorder="1" applyAlignment="1">
      <alignment horizontal="center" vertical="center" wrapText="1"/>
    </xf>
    <xf numFmtId="0" fontId="4" fillId="0" borderId="41" xfId="46" applyFont="1" applyBorder="1" applyAlignment="1">
      <alignment horizontal="center" vertical="center" wrapText="1"/>
    </xf>
    <xf numFmtId="0" fontId="4" fillId="2" borderId="6" xfId="46" applyFont="1" applyFill="1" applyBorder="1" applyAlignment="1">
      <alignment vertical="center" wrapText="1"/>
    </xf>
    <xf numFmtId="0" fontId="4" fillId="2" borderId="8" xfId="1" applyFont="1" applyFill="1" applyBorder="1" applyAlignment="1">
      <alignment horizontal="center" vertical="center"/>
    </xf>
    <xf numFmtId="0" fontId="5" fillId="4" borderId="8" xfId="46" applyFont="1" applyFill="1" applyBorder="1" applyAlignment="1">
      <alignment horizontal="center" vertical="center" wrapText="1"/>
    </xf>
    <xf numFmtId="0" fontId="6" fillId="4" borderId="6" xfId="46" applyFont="1" applyFill="1" applyBorder="1" applyAlignment="1">
      <alignment horizontal="left" vertical="center"/>
    </xf>
    <xf numFmtId="0" fontId="4" fillId="0" borderId="40" xfId="46" applyFont="1" applyFill="1" applyBorder="1" applyAlignment="1">
      <alignment horizontal="center" vertical="center" wrapText="1"/>
    </xf>
    <xf numFmtId="0" fontId="4" fillId="2" borderId="13" xfId="46" applyFont="1" applyFill="1" applyBorder="1" applyAlignment="1">
      <alignment vertical="center" wrapText="1"/>
    </xf>
    <xf numFmtId="0" fontId="4" fillId="2" borderId="13" xfId="46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/>
    </xf>
    <xf numFmtId="0" fontId="4" fillId="2" borderId="12" xfId="46" applyFont="1" applyFill="1" applyBorder="1" applyAlignment="1">
      <alignment vertical="center" wrapText="1"/>
    </xf>
    <xf numFmtId="0" fontId="4" fillId="2" borderId="14" xfId="1" applyFont="1" applyFill="1" applyBorder="1" applyAlignment="1">
      <alignment horizontal="center" vertical="center"/>
    </xf>
    <xf numFmtId="0" fontId="5" fillId="0" borderId="8" xfId="46" applyFont="1" applyFill="1" applyBorder="1" applyAlignment="1">
      <alignment horizontal="center" vertical="center" wrapText="1"/>
    </xf>
    <xf numFmtId="0" fontId="5" fillId="0" borderId="6" xfId="46" applyFont="1" applyFill="1" applyBorder="1" applyAlignment="1">
      <alignment vertical="center" wrapText="1"/>
    </xf>
    <xf numFmtId="0" fontId="5" fillId="4" borderId="12" xfId="46" applyFont="1" applyFill="1" applyBorder="1" applyAlignment="1">
      <alignment horizontal="left" vertical="center"/>
    </xf>
    <xf numFmtId="0" fontId="6" fillId="0" borderId="7" xfId="46" applyFont="1" applyFill="1" applyBorder="1" applyAlignment="1">
      <alignment vertical="center"/>
    </xf>
    <xf numFmtId="0" fontId="6" fillId="0" borderId="7" xfId="46" applyFont="1" applyFill="1" applyBorder="1" applyAlignment="1">
      <alignment horizontal="center" vertical="center"/>
    </xf>
    <xf numFmtId="0" fontId="47" fillId="2" borderId="7" xfId="46" applyFont="1" applyFill="1" applyBorder="1" applyAlignment="1">
      <alignment vertical="center" wrapText="1"/>
    </xf>
    <xf numFmtId="0" fontId="47" fillId="2" borderId="7" xfId="46" applyFont="1" applyFill="1" applyBorder="1" applyAlignment="1">
      <alignment horizontal="center" vertical="center" wrapText="1"/>
    </xf>
    <xf numFmtId="0" fontId="46" fillId="0" borderId="7" xfId="46" applyFont="1" applyFill="1" applyBorder="1" applyAlignment="1">
      <alignment horizontal="left" vertical="center" wrapText="1"/>
    </xf>
    <xf numFmtId="0" fontId="46" fillId="0" borderId="7" xfId="46" applyFont="1" applyBorder="1" applyAlignment="1">
      <alignment vertical="center"/>
    </xf>
    <xf numFmtId="0" fontId="46" fillId="0" borderId="7" xfId="46" applyFont="1" applyBorder="1" applyAlignment="1">
      <alignment horizontal="center" vertical="center"/>
    </xf>
    <xf numFmtId="0" fontId="46" fillId="0" borderId="7" xfId="46" applyFont="1" applyBorder="1" applyAlignment="1">
      <alignment horizontal="left" vertical="center" wrapText="1"/>
    </xf>
    <xf numFmtId="0" fontId="47" fillId="0" borderId="7" xfId="46" applyFont="1" applyBorder="1" applyAlignment="1">
      <alignment horizontal="center" vertical="center" wrapText="1"/>
    </xf>
    <xf numFmtId="0" fontId="46" fillId="0" borderId="7" xfId="46" applyFont="1" applyBorder="1" applyAlignment="1">
      <alignment vertical="center" wrapText="1"/>
    </xf>
    <xf numFmtId="0" fontId="46" fillId="0" borderId="7" xfId="46" applyFont="1" applyBorder="1" applyAlignment="1">
      <alignment horizontal="center" vertical="center" wrapText="1"/>
    </xf>
    <xf numFmtId="0" fontId="47" fillId="2" borderId="23" xfId="46" applyFont="1" applyFill="1" applyBorder="1" applyAlignment="1">
      <alignment vertical="center" wrapText="1"/>
    </xf>
    <xf numFmtId="0" fontId="47" fillId="2" borderId="23" xfId="46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47" fillId="0" borderId="7" xfId="46" applyFont="1" applyBorder="1" applyAlignment="1">
      <alignment horizontal="left" vertical="center" wrapText="1"/>
    </xf>
    <xf numFmtId="0" fontId="5" fillId="0" borderId="22" xfId="2" applyFont="1" applyFill="1" applyBorder="1" applyAlignment="1">
      <alignment horizontal="center" vertical="center"/>
    </xf>
    <xf numFmtId="0" fontId="5" fillId="6" borderId="15" xfId="3" applyFont="1" applyFill="1" applyBorder="1" applyAlignment="1">
      <alignment horizontal="center" vertical="center" wrapText="1"/>
    </xf>
    <xf numFmtId="0" fontId="5" fillId="6" borderId="65" xfId="3" applyFont="1" applyFill="1" applyBorder="1" applyAlignment="1">
      <alignment horizontal="left" vertical="center" wrapText="1"/>
    </xf>
    <xf numFmtId="0" fontId="4" fillId="5" borderId="65" xfId="3" applyFont="1" applyFill="1" applyBorder="1" applyAlignment="1">
      <alignment vertical="center" wrapText="1"/>
    </xf>
    <xf numFmtId="0" fontId="4" fillId="0" borderId="57" xfId="31" applyFont="1" applyFill="1" applyBorder="1" applyAlignment="1">
      <alignment horizontal="center" vertical="center" wrapText="1"/>
    </xf>
    <xf numFmtId="0" fontId="5" fillId="4" borderId="8" xfId="46" applyFont="1" applyFill="1" applyBorder="1" applyAlignment="1">
      <alignment horizontal="center" vertical="center"/>
    </xf>
    <xf numFmtId="0" fontId="0" fillId="0" borderId="18" xfId="0" applyBorder="1"/>
    <xf numFmtId="0" fontId="19" fillId="0" borderId="8" xfId="46" applyFont="1" applyFill="1" applyBorder="1" applyAlignment="1">
      <alignment horizontal="center" vertical="center" wrapText="1"/>
    </xf>
    <xf numFmtId="0" fontId="18" fillId="0" borderId="8" xfId="46" applyFont="1" applyFill="1" applyBorder="1" applyAlignment="1">
      <alignment horizontal="center" vertical="center" wrapText="1"/>
    </xf>
    <xf numFmtId="0" fontId="46" fillId="0" borderId="8" xfId="46" applyFont="1" applyFill="1" applyBorder="1" applyAlignment="1">
      <alignment horizontal="center" vertical="center" wrapText="1"/>
    </xf>
    <xf numFmtId="0" fontId="19" fillId="0" borderId="8" xfId="46" applyFont="1" applyBorder="1" applyAlignment="1">
      <alignment horizontal="center" vertical="center" wrapText="1"/>
    </xf>
    <xf numFmtId="0" fontId="19" fillId="0" borderId="14" xfId="46" applyFont="1" applyBorder="1" applyAlignment="1">
      <alignment horizontal="center" vertical="center" wrapText="1"/>
    </xf>
    <xf numFmtId="0" fontId="18" fillId="0" borderId="8" xfId="46" applyFont="1" applyBorder="1" applyAlignment="1">
      <alignment horizontal="center" vertical="center" wrapText="1"/>
    </xf>
    <xf numFmtId="0" fontId="4" fillId="0" borderId="41" xfId="46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1" applyFont="1" applyFill="1" applyBorder="1" applyAlignment="1">
      <alignment horizontal="center" vertical="center"/>
    </xf>
    <xf numFmtId="0" fontId="4" fillId="0" borderId="58" xfId="2" applyFont="1" applyFill="1" applyBorder="1" applyAlignment="1">
      <alignment horizontal="right" vertical="center"/>
    </xf>
    <xf numFmtId="0" fontId="0" fillId="0" borderId="56" xfId="0" applyBorder="1"/>
    <xf numFmtId="0" fontId="4" fillId="5" borderId="57" xfId="1" applyFont="1" applyFill="1" applyBorder="1" applyAlignment="1">
      <alignment horizontal="center" vertical="center"/>
    </xf>
    <xf numFmtId="0" fontId="5" fillId="8" borderId="57" xfId="2" applyFont="1" applyFill="1" applyBorder="1" applyAlignment="1">
      <alignment horizontal="center" vertical="center"/>
    </xf>
    <xf numFmtId="0" fontId="5" fillId="4" borderId="57" xfId="2" applyFont="1" applyFill="1" applyBorder="1" applyAlignment="1">
      <alignment horizontal="center" vertical="center"/>
    </xf>
    <xf numFmtId="0" fontId="5" fillId="6" borderId="57" xfId="2" applyFont="1" applyFill="1" applyBorder="1" applyAlignment="1">
      <alignment horizontal="center" vertical="center"/>
    </xf>
    <xf numFmtId="0" fontId="4" fillId="4" borderId="57" xfId="31" applyFont="1" applyFill="1" applyBorder="1" applyAlignment="1">
      <alignment horizontal="center" vertical="center" wrapText="1"/>
    </xf>
    <xf numFmtId="0" fontId="40" fillId="4" borderId="65" xfId="3" applyFont="1" applyFill="1" applyBorder="1" applyAlignment="1">
      <alignment horizontal="justify" vertical="center" wrapText="1"/>
    </xf>
    <xf numFmtId="0" fontId="5" fillId="4" borderId="15" xfId="3" applyFont="1" applyFill="1" applyBorder="1" applyAlignment="1">
      <alignment horizontal="center" vertical="center" wrapText="1"/>
    </xf>
    <xf numFmtId="0" fontId="5" fillId="4" borderId="65" xfId="3" applyFont="1" applyFill="1" applyBorder="1" applyAlignment="1">
      <alignment horizontal="left" vertical="center" wrapText="1"/>
    </xf>
    <xf numFmtId="0" fontId="5" fillId="0" borderId="6" xfId="3" applyFont="1" applyBorder="1" applyAlignment="1">
      <alignment vertical="center" wrapText="1"/>
    </xf>
    <xf numFmtId="0" fontId="5" fillId="0" borderId="8" xfId="3" applyFont="1" applyBorder="1" applyAlignment="1">
      <alignment horizontal="center" vertical="center" wrapText="1"/>
    </xf>
    <xf numFmtId="0" fontId="5" fillId="4" borderId="65" xfId="3" applyFont="1" applyFill="1" applyBorder="1" applyAlignment="1">
      <alignment horizontal="justify" vertical="center" wrapText="1"/>
    </xf>
    <xf numFmtId="0" fontId="4" fillId="5" borderId="65" xfId="31" applyFont="1" applyFill="1" applyBorder="1" applyAlignment="1">
      <alignment vertical="center" wrapText="1"/>
    </xf>
    <xf numFmtId="0" fontId="5" fillId="6" borderId="65" xfId="31" applyFont="1" applyFill="1" applyBorder="1" applyAlignment="1">
      <alignment vertical="center" wrapText="1"/>
    </xf>
    <xf numFmtId="0" fontId="5" fillId="4" borderId="65" xfId="31" applyFont="1" applyFill="1" applyBorder="1" applyAlignment="1">
      <alignment horizontal="justify" vertical="center" wrapText="1"/>
    </xf>
    <xf numFmtId="0" fontId="4" fillId="2" borderId="39" xfId="0" applyFont="1" applyFill="1" applyBorder="1" applyAlignment="1">
      <alignment vertical="center" wrapText="1"/>
    </xf>
    <xf numFmtId="0" fontId="5" fillId="0" borderId="34" xfId="0" applyFont="1" applyBorder="1" applyAlignment="1">
      <alignment horizontal="left" vertical="center" wrapText="1"/>
    </xf>
    <xf numFmtId="0" fontId="5" fillId="4" borderId="14" xfId="46" applyFont="1" applyFill="1" applyBorder="1" applyAlignment="1">
      <alignment horizontal="center" vertical="center"/>
    </xf>
    <xf numFmtId="0" fontId="6" fillId="4" borderId="8" xfId="46" applyFont="1" applyFill="1" applyBorder="1" applyAlignment="1">
      <alignment horizontal="center" vertical="center"/>
    </xf>
    <xf numFmtId="0" fontId="19" fillId="2" borderId="7" xfId="46" applyFont="1" applyFill="1" applyBorder="1" applyAlignment="1">
      <alignment vertical="center" wrapText="1"/>
    </xf>
    <xf numFmtId="0" fontId="19" fillId="2" borderId="7" xfId="46" applyFont="1" applyFill="1" applyBorder="1" applyAlignment="1">
      <alignment horizontal="center" vertical="center" wrapText="1"/>
    </xf>
    <xf numFmtId="0" fontId="19" fillId="0" borderId="7" xfId="46" applyFont="1" applyBorder="1" applyAlignment="1">
      <alignment horizontal="center" vertical="center" wrapText="1"/>
    </xf>
    <xf numFmtId="0" fontId="18" fillId="0" borderId="7" xfId="46" applyFont="1" applyFill="1" applyBorder="1" applyAlignment="1">
      <alignment horizontal="left" vertical="center" wrapText="1"/>
    </xf>
    <xf numFmtId="0" fontId="18" fillId="0" borderId="7" xfId="46" applyFont="1" applyFill="1" applyBorder="1" applyAlignment="1">
      <alignment horizontal="center" vertical="center" wrapText="1"/>
    </xf>
    <xf numFmtId="0" fontId="59" fillId="0" borderId="7" xfId="46" applyFont="1" applyFill="1" applyBorder="1" applyAlignment="1">
      <alignment horizontal="justify" vertical="center" wrapText="1"/>
    </xf>
    <xf numFmtId="0" fontId="18" fillId="0" borderId="7" xfId="46" applyFont="1" applyBorder="1" applyAlignment="1">
      <alignment horizontal="center" vertical="center" wrapText="1"/>
    </xf>
    <xf numFmtId="0" fontId="18" fillId="0" borderId="7" xfId="46" applyFont="1" applyBorder="1" applyAlignment="1">
      <alignment vertical="center" wrapText="1"/>
    </xf>
    <xf numFmtId="0" fontId="20" fillId="0" borderId="7" xfId="46" applyFont="1" applyFill="1" applyBorder="1" applyAlignment="1">
      <alignment horizontal="justify" vertical="center" wrapText="1"/>
    </xf>
    <xf numFmtId="0" fontId="19" fillId="2" borderId="7" xfId="46" applyFont="1" applyFill="1" applyBorder="1" applyAlignment="1">
      <alignment vertical="center" wrapText="1"/>
    </xf>
    <xf numFmtId="0" fontId="19" fillId="2" borderId="7" xfId="46" applyFont="1" applyFill="1" applyBorder="1" applyAlignment="1">
      <alignment horizontal="center" vertical="center" wrapText="1"/>
    </xf>
    <xf numFmtId="0" fontId="18" fillId="0" borderId="7" xfId="46" applyFont="1" applyFill="1" applyBorder="1" applyAlignment="1">
      <alignment horizontal="left" vertical="center" wrapText="1"/>
    </xf>
    <xf numFmtId="0" fontId="18" fillId="0" borderId="7" xfId="46" applyFont="1" applyFill="1" applyBorder="1" applyAlignment="1">
      <alignment horizontal="center" vertical="center" wrapText="1"/>
    </xf>
    <xf numFmtId="0" fontId="19" fillId="0" borderId="13" xfId="46" applyFont="1" applyBorder="1" applyAlignment="1">
      <alignment horizontal="center" vertical="center" wrapText="1"/>
    </xf>
    <xf numFmtId="0" fontId="20" fillId="0" borderId="7" xfId="46" applyFont="1" applyFill="1" applyBorder="1" applyAlignment="1">
      <alignment horizontal="justify" vertical="center" wrapText="1"/>
    </xf>
    <xf numFmtId="0" fontId="19" fillId="2" borderId="7" xfId="46" applyFont="1" applyFill="1" applyBorder="1" applyAlignment="1">
      <alignment vertical="center" wrapText="1"/>
    </xf>
    <xf numFmtId="0" fontId="19" fillId="2" borderId="7" xfId="46" applyFont="1" applyFill="1" applyBorder="1" applyAlignment="1">
      <alignment horizontal="center" vertical="center" wrapText="1"/>
    </xf>
    <xf numFmtId="0" fontId="19" fillId="0" borderId="7" xfId="46" applyFont="1" applyBorder="1" applyAlignment="1">
      <alignment horizontal="center" vertical="center" wrapText="1"/>
    </xf>
    <xf numFmtId="0" fontId="18" fillId="0" borderId="7" xfId="46" applyFont="1" applyFill="1" applyBorder="1" applyAlignment="1">
      <alignment horizontal="left" vertical="center" wrapText="1"/>
    </xf>
    <xf numFmtId="0" fontId="18" fillId="0" borderId="7" xfId="46" applyFont="1" applyFill="1" applyBorder="1" applyAlignment="1">
      <alignment horizontal="center" vertical="center" wrapText="1"/>
    </xf>
    <xf numFmtId="0" fontId="19" fillId="2" borderId="7" xfId="46" applyFont="1" applyFill="1" applyBorder="1" applyAlignment="1">
      <alignment vertical="center" wrapText="1"/>
    </xf>
    <xf numFmtId="0" fontId="19" fillId="2" borderId="7" xfId="46" applyFont="1" applyFill="1" applyBorder="1" applyAlignment="1">
      <alignment horizontal="center" vertical="center" wrapText="1"/>
    </xf>
    <xf numFmtId="0" fontId="18" fillId="0" borderId="7" xfId="46" applyFont="1" applyFill="1" applyBorder="1" applyAlignment="1">
      <alignment horizontal="left" vertical="center" wrapText="1"/>
    </xf>
    <xf numFmtId="0" fontId="19" fillId="0" borderId="7" xfId="46" applyFont="1" applyFill="1" applyBorder="1" applyAlignment="1">
      <alignment horizontal="center" vertical="center" wrapText="1"/>
    </xf>
    <xf numFmtId="0" fontId="18" fillId="0" borderId="7" xfId="46" applyFont="1" applyFill="1" applyBorder="1" applyAlignment="1">
      <alignment horizontal="center" vertical="center" wrapText="1"/>
    </xf>
    <xf numFmtId="0" fontId="19" fillId="2" borderId="7" xfId="46" applyFont="1" applyFill="1" applyBorder="1" applyAlignment="1">
      <alignment vertical="center" wrapText="1"/>
    </xf>
    <xf numFmtId="0" fontId="19" fillId="2" borderId="7" xfId="46" applyFont="1" applyFill="1" applyBorder="1" applyAlignment="1">
      <alignment horizontal="center" vertical="center" wrapText="1"/>
    </xf>
    <xf numFmtId="0" fontId="19" fillId="0" borderId="7" xfId="46" applyFont="1" applyBorder="1" applyAlignment="1">
      <alignment horizontal="center" vertical="center" wrapText="1"/>
    </xf>
    <xf numFmtId="0" fontId="18" fillId="0" borderId="7" xfId="46" applyFont="1" applyFill="1" applyBorder="1" applyAlignment="1">
      <alignment horizontal="left" vertical="center" wrapText="1"/>
    </xf>
    <xf numFmtId="0" fontId="18" fillId="0" borderId="7" xfId="46" applyFont="1" applyFill="1" applyBorder="1" applyAlignment="1">
      <alignment horizontal="center" vertical="center" wrapText="1"/>
    </xf>
    <xf numFmtId="0" fontId="46" fillId="0" borderId="7" xfId="46" applyFont="1" applyFill="1" applyBorder="1" applyAlignment="1">
      <alignment vertical="center"/>
    </xf>
    <xf numFmtId="0" fontId="46" fillId="0" borderId="7" xfId="46" applyFont="1" applyFill="1" applyBorder="1" applyAlignment="1">
      <alignment horizontal="center" vertical="center"/>
    </xf>
    <xf numFmtId="0" fontId="20" fillId="0" borderId="7" xfId="46" applyFont="1" applyFill="1" applyBorder="1" applyAlignment="1">
      <alignment horizontal="justify" vertical="center" wrapText="1"/>
    </xf>
    <xf numFmtId="0" fontId="19" fillId="2" borderId="7" xfId="46" applyFont="1" applyFill="1" applyBorder="1" applyAlignment="1">
      <alignment vertical="center" wrapText="1"/>
    </xf>
    <xf numFmtId="0" fontId="19" fillId="2" borderId="7" xfId="46" applyFont="1" applyFill="1" applyBorder="1" applyAlignment="1">
      <alignment horizontal="center" vertical="center" wrapText="1"/>
    </xf>
    <xf numFmtId="0" fontId="18" fillId="0" borderId="7" xfId="46" applyFont="1" applyFill="1" applyBorder="1" applyAlignment="1">
      <alignment horizontal="left" vertical="center" wrapText="1"/>
    </xf>
    <xf numFmtId="0" fontId="19" fillId="0" borderId="7" xfId="46" applyFont="1" applyFill="1" applyBorder="1" applyAlignment="1">
      <alignment horizontal="center" vertical="center" wrapText="1"/>
    </xf>
    <xf numFmtId="0" fontId="18" fillId="0" borderId="7" xfId="46" applyFont="1" applyFill="1" applyBorder="1" applyAlignment="1">
      <alignment horizontal="center" vertical="center" wrapText="1"/>
    </xf>
    <xf numFmtId="0" fontId="20" fillId="0" borderId="7" xfId="46" applyFont="1" applyFill="1" applyBorder="1" applyAlignment="1">
      <alignment horizontal="justify" vertical="center" wrapText="1"/>
    </xf>
    <xf numFmtId="0" fontId="19" fillId="2" borderId="7" xfId="46" applyFont="1" applyFill="1" applyBorder="1" applyAlignment="1">
      <alignment vertical="center" wrapText="1"/>
    </xf>
    <xf numFmtId="0" fontId="19" fillId="2" borderId="7" xfId="46" applyFont="1" applyFill="1" applyBorder="1" applyAlignment="1">
      <alignment horizontal="center" vertical="center" wrapText="1"/>
    </xf>
    <xf numFmtId="0" fontId="19" fillId="0" borderId="7" xfId="46" applyFont="1" applyBorder="1" applyAlignment="1">
      <alignment horizontal="center" vertical="center" wrapText="1"/>
    </xf>
    <xf numFmtId="0" fontId="18" fillId="0" borderId="7" xfId="46" applyFont="1" applyFill="1" applyBorder="1" applyAlignment="1">
      <alignment horizontal="left" vertical="center" wrapText="1"/>
    </xf>
    <xf numFmtId="0" fontId="18" fillId="0" borderId="7" xfId="46" applyFont="1" applyFill="1" applyBorder="1" applyAlignment="1">
      <alignment horizontal="center" vertical="center" wrapText="1"/>
    </xf>
    <xf numFmtId="0" fontId="20" fillId="0" borderId="7" xfId="46" applyFont="1" applyFill="1" applyBorder="1" applyAlignment="1">
      <alignment horizontal="justify" vertical="center" wrapText="1"/>
    </xf>
    <xf numFmtId="0" fontId="19" fillId="2" borderId="7" xfId="46" applyFont="1" applyFill="1" applyBorder="1" applyAlignment="1">
      <alignment vertical="center" wrapText="1"/>
    </xf>
    <xf numFmtId="0" fontId="19" fillId="2" borderId="7" xfId="46" applyFont="1" applyFill="1" applyBorder="1" applyAlignment="1">
      <alignment horizontal="center" vertical="center" wrapText="1"/>
    </xf>
    <xf numFmtId="0" fontId="19" fillId="0" borderId="7" xfId="46" applyFont="1" applyBorder="1" applyAlignment="1">
      <alignment horizontal="center" vertical="center" wrapText="1"/>
    </xf>
    <xf numFmtId="0" fontId="18" fillId="0" borderId="7" xfId="46" applyFont="1" applyFill="1" applyBorder="1" applyAlignment="1">
      <alignment horizontal="left" vertical="center" wrapText="1"/>
    </xf>
    <xf numFmtId="0" fontId="19" fillId="0" borderId="7" xfId="46" applyFont="1" applyFill="1" applyBorder="1" applyAlignment="1">
      <alignment horizontal="center" vertical="center" wrapText="1"/>
    </xf>
    <xf numFmtId="0" fontId="18" fillId="0" borderId="7" xfId="46" applyFont="1" applyFill="1" applyBorder="1" applyAlignment="1">
      <alignment horizontal="center" vertical="center" wrapText="1"/>
    </xf>
    <xf numFmtId="0" fontId="46" fillId="0" borderId="7" xfId="46" applyFont="1" applyFill="1" applyBorder="1" applyAlignment="1">
      <alignment horizontal="center" vertical="center" wrapText="1"/>
    </xf>
    <xf numFmtId="0" fontId="19" fillId="0" borderId="13" xfId="46" applyFont="1" applyBorder="1" applyAlignment="1">
      <alignment horizontal="center" vertical="center" wrapText="1"/>
    </xf>
    <xf numFmtId="0" fontId="20" fillId="0" borderId="7" xfId="46" applyFont="1" applyFill="1" applyBorder="1" applyAlignment="1">
      <alignment horizontal="justify" vertical="center" wrapText="1"/>
    </xf>
    <xf numFmtId="0" fontId="5" fillId="4" borderId="65" xfId="31" applyFont="1" applyFill="1" applyBorder="1" applyAlignment="1">
      <alignment horizontal="left" vertical="center" wrapText="1"/>
    </xf>
    <xf numFmtId="0" fontId="40" fillId="4" borderId="65" xfId="31" applyFont="1" applyFill="1" applyBorder="1" applyAlignment="1">
      <alignment horizontal="justify" vertical="center" wrapText="1"/>
    </xf>
    <xf numFmtId="0" fontId="5" fillId="6" borderId="65" xfId="31" applyFont="1" applyFill="1" applyBorder="1" applyAlignment="1">
      <alignment horizontal="left" vertical="center" wrapText="1"/>
    </xf>
    <xf numFmtId="0" fontId="5" fillId="4" borderId="15" xfId="31" applyFont="1" applyFill="1" applyBorder="1" applyAlignment="1">
      <alignment horizontal="center" vertical="center" wrapText="1"/>
    </xf>
    <xf numFmtId="0" fontId="4" fillId="0" borderId="15" xfId="31" applyFont="1" applyBorder="1" applyAlignment="1">
      <alignment horizontal="center" vertical="center" wrapText="1"/>
    </xf>
    <xf numFmtId="0" fontId="40" fillId="7" borderId="66" xfId="31" applyFont="1" applyFill="1" applyBorder="1" applyAlignment="1">
      <alignment horizontal="justify" vertical="center" wrapText="1"/>
    </xf>
    <xf numFmtId="0" fontId="5" fillId="0" borderId="6" xfId="31" applyFont="1" applyFill="1" applyBorder="1" applyAlignment="1">
      <alignment horizontal="left" vertical="center" wrapText="1"/>
    </xf>
    <xf numFmtId="0" fontId="5" fillId="8" borderId="65" xfId="31" applyFont="1" applyFill="1" applyBorder="1" applyAlignment="1">
      <alignment horizontal="left" vertical="center" wrapText="1"/>
    </xf>
    <xf numFmtId="0" fontId="40" fillId="6" borderId="65" xfId="31" applyFont="1" applyFill="1" applyBorder="1" applyAlignment="1">
      <alignment horizontal="justify" vertical="center" wrapText="1"/>
    </xf>
    <xf numFmtId="0" fontId="5" fillId="6" borderId="15" xfId="31" applyFont="1" applyFill="1" applyBorder="1" applyAlignment="1">
      <alignment horizontal="center" vertical="center" wrapText="1"/>
    </xf>
    <xf numFmtId="0" fontId="40" fillId="0" borderId="65" xfId="31" applyFont="1" applyBorder="1" applyAlignment="1">
      <alignment horizontal="justify" vertical="center" wrapText="1"/>
    </xf>
    <xf numFmtId="0" fontId="5" fillId="0" borderId="15" xfId="31" applyFont="1" applyBorder="1" applyAlignment="1">
      <alignment horizontal="center" vertical="center" wrapText="1"/>
    </xf>
    <xf numFmtId="0" fontId="4" fillId="0" borderId="15" xfId="3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5" fillId="9" borderId="65" xfId="31" applyFont="1" applyFill="1" applyBorder="1" applyAlignment="1">
      <alignment horizontal="justify" vertical="center" wrapText="1"/>
    </xf>
    <xf numFmtId="0" fontId="5" fillId="9" borderId="5" xfId="2" applyFont="1" applyFill="1" applyBorder="1" applyAlignment="1">
      <alignment horizontal="center" vertical="center"/>
    </xf>
    <xf numFmtId="0" fontId="6" fillId="0" borderId="8" xfId="46" applyFont="1" applyBorder="1" applyAlignment="1">
      <alignment horizontal="center" vertical="center"/>
    </xf>
    <xf numFmtId="0" fontId="6" fillId="0" borderId="8" xfId="46" applyFont="1" applyFill="1" applyBorder="1" applyAlignment="1">
      <alignment horizontal="center" vertical="center"/>
    </xf>
    <xf numFmtId="0" fontId="5" fillId="0" borderId="8" xfId="46" applyFont="1" applyBorder="1" applyAlignment="1">
      <alignment horizontal="center" vertical="center"/>
    </xf>
    <xf numFmtId="0" fontId="5" fillId="0" borderId="8" xfId="46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21" fillId="0" borderId="6" xfId="0" applyFont="1" applyBorder="1" applyAlignment="1">
      <alignment vertical="center" wrapText="1"/>
    </xf>
    <xf numFmtId="0" fontId="4" fillId="2" borderId="62" xfId="1" applyFont="1" applyFill="1" applyBorder="1" applyAlignment="1">
      <alignment horizontal="center" vertical="center"/>
    </xf>
    <xf numFmtId="0" fontId="5" fillId="4" borderId="22" xfId="1" applyFont="1" applyFill="1" applyBorder="1" applyAlignment="1">
      <alignment horizontal="center" vertical="center"/>
    </xf>
    <xf numFmtId="0" fontId="5" fillId="4" borderId="63" xfId="2" applyFont="1" applyFill="1" applyBorder="1" applyAlignment="1">
      <alignment horizontal="center" vertical="center"/>
    </xf>
    <xf numFmtId="0" fontId="47" fillId="2" borderId="6" xfId="46" applyFont="1" applyFill="1" applyBorder="1" applyAlignment="1">
      <alignment vertical="center" wrapText="1"/>
    </xf>
    <xf numFmtId="0" fontId="47" fillId="2" borderId="8" xfId="1" applyFont="1" applyFill="1" applyBorder="1" applyAlignment="1">
      <alignment horizontal="center" vertical="center"/>
    </xf>
    <xf numFmtId="0" fontId="46" fillId="0" borderId="6" xfId="46" applyFont="1" applyFill="1" applyBorder="1" applyAlignment="1">
      <alignment horizontal="left" vertical="center" wrapText="1"/>
    </xf>
    <xf numFmtId="0" fontId="46" fillId="0" borderId="8" xfId="2" applyFont="1" applyFill="1" applyBorder="1" applyAlignment="1">
      <alignment horizontal="center" vertical="center"/>
    </xf>
    <xf numFmtId="0" fontId="46" fillId="0" borderId="6" xfId="46" applyFont="1" applyBorder="1" applyAlignment="1">
      <alignment vertical="center"/>
    </xf>
    <xf numFmtId="0" fontId="46" fillId="0" borderId="8" xfId="46" applyFont="1" applyBorder="1" applyAlignment="1">
      <alignment horizontal="center" vertical="center"/>
    </xf>
    <xf numFmtId="0" fontId="46" fillId="0" borderId="6" xfId="46" applyFont="1" applyBorder="1" applyAlignment="1">
      <alignment horizontal="left" vertical="center" wrapText="1"/>
    </xf>
    <xf numFmtId="0" fontId="46" fillId="0" borderId="6" xfId="46" applyFont="1" applyBorder="1" applyAlignment="1">
      <alignment vertical="center" wrapText="1"/>
    </xf>
    <xf numFmtId="0" fontId="46" fillId="0" borderId="8" xfId="46" applyFont="1" applyBorder="1" applyAlignment="1">
      <alignment horizontal="center" vertical="center" wrapText="1"/>
    </xf>
    <xf numFmtId="0" fontId="47" fillId="2" borderId="67" xfId="46" applyFont="1" applyFill="1" applyBorder="1" applyAlignment="1">
      <alignment vertical="center" wrapText="1"/>
    </xf>
    <xf numFmtId="0" fontId="47" fillId="2" borderId="60" xfId="1" applyFont="1" applyFill="1" applyBorder="1" applyAlignment="1">
      <alignment horizontal="center" vertical="center"/>
    </xf>
    <xf numFmtId="0" fontId="46" fillId="0" borderId="15" xfId="2" applyFont="1" applyFill="1" applyBorder="1" applyAlignment="1">
      <alignment horizontal="center" vertical="center"/>
    </xf>
    <xf numFmtId="0" fontId="46" fillId="0" borderId="67" xfId="46" applyFont="1" applyBorder="1" applyAlignment="1">
      <alignment horizontal="left" vertical="center" wrapText="1"/>
    </xf>
    <xf numFmtId="0" fontId="46" fillId="0" borderId="24" xfId="2" applyFont="1" applyFill="1" applyBorder="1" applyAlignment="1">
      <alignment horizontal="center" vertical="center"/>
    </xf>
    <xf numFmtId="0" fontId="47" fillId="0" borderId="6" xfId="46" applyFont="1" applyBorder="1" applyAlignment="1">
      <alignment horizontal="left" vertical="center" wrapText="1"/>
    </xf>
    <xf numFmtId="0" fontId="46" fillId="0" borderId="67" xfId="46" applyFont="1" applyFill="1" applyBorder="1" applyAlignment="1">
      <alignment horizontal="left" vertical="center" wrapText="1"/>
    </xf>
    <xf numFmtId="0" fontId="46" fillId="0" borderId="6" xfId="46" applyFont="1" applyFill="1" applyBorder="1" applyAlignment="1">
      <alignment vertical="center" wrapText="1"/>
    </xf>
    <xf numFmtId="0" fontId="47" fillId="0" borderId="8" xfId="46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6" fillId="0" borderId="6" xfId="2" applyFont="1" applyFill="1" applyBorder="1" applyAlignment="1">
      <alignment vertical="center"/>
    </xf>
    <xf numFmtId="0" fontId="46" fillId="0" borderId="12" xfId="46" applyFont="1" applyFill="1" applyBorder="1" applyAlignment="1">
      <alignment horizontal="left" vertical="center" wrapText="1"/>
    </xf>
    <xf numFmtId="0" fontId="46" fillId="0" borderId="46" xfId="2" applyFont="1" applyFill="1" applyBorder="1" applyAlignment="1">
      <alignment horizontal="center" vertical="center"/>
    </xf>
    <xf numFmtId="0" fontId="47" fillId="0" borderId="14" xfId="46" applyFont="1" applyBorder="1" applyAlignment="1">
      <alignment horizontal="center" vertical="center" wrapText="1"/>
    </xf>
    <xf numFmtId="0" fontId="46" fillId="0" borderId="8" xfId="46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/>
    <xf numFmtId="0" fontId="51" fillId="0" borderId="7" xfId="46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7" fillId="0" borderId="7" xfId="46" applyFont="1" applyFill="1" applyBorder="1" applyAlignment="1">
      <alignment horizontal="justify" vertical="center" wrapText="1"/>
    </xf>
    <xf numFmtId="0" fontId="6" fillId="0" borderId="0" xfId="0" applyFont="1"/>
    <xf numFmtId="0" fontId="6" fillId="0" borderId="5" xfId="0" applyFont="1" applyBorder="1"/>
    <xf numFmtId="0" fontId="9" fillId="0" borderId="7" xfId="46" applyFont="1" applyFill="1" applyBorder="1" applyAlignment="1">
      <alignment horizontal="justify" vertical="center" wrapText="1"/>
    </xf>
    <xf numFmtId="0" fontId="3" fillId="0" borderId="4" xfId="2" applyFont="1" applyFill="1" applyBorder="1" applyAlignment="1">
      <alignment vertical="center"/>
    </xf>
    <xf numFmtId="0" fontId="8" fillId="0" borderId="5" xfId="2" applyFont="1" applyFill="1" applyBorder="1" applyAlignment="1">
      <alignment horizontal="center" vertical="center"/>
    </xf>
    <xf numFmtId="0" fontId="4" fillId="0" borderId="13" xfId="46" applyFont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center" vertical="center" wrapText="1"/>
    </xf>
    <xf numFmtId="0" fontId="6" fillId="0" borderId="28" xfId="0" applyFont="1" applyBorder="1"/>
    <xf numFmtId="0" fontId="6" fillId="4" borderId="2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46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6" fillId="0" borderId="16" xfId="0" applyFont="1" applyBorder="1"/>
    <xf numFmtId="0" fontId="17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4" fillId="0" borderId="6" xfId="2" applyFont="1" applyFill="1" applyBorder="1" applyAlignment="1">
      <alignment horizontal="right" vertical="center"/>
    </xf>
    <xf numFmtId="0" fontId="4" fillId="0" borderId="64" xfId="2" applyFont="1" applyFill="1" applyBorder="1" applyAlignment="1">
      <alignment horizontal="righ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40" xfId="2" applyFont="1" applyFill="1" applyBorder="1" applyAlignment="1">
      <alignment horizontal="center" vertical="center"/>
    </xf>
    <xf numFmtId="0" fontId="4" fillId="0" borderId="41" xfId="2" applyFont="1" applyFill="1" applyBorder="1" applyAlignment="1">
      <alignment horizontal="center" vertical="center"/>
    </xf>
    <xf numFmtId="0" fontId="4" fillId="0" borderId="60" xfId="2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24" fillId="0" borderId="7" xfId="3" applyFont="1" applyFill="1" applyBorder="1" applyAlignment="1">
      <alignment horizontal="left" vertical="center" wrapText="1"/>
    </xf>
    <xf numFmtId="0" fontId="21" fillId="0" borderId="7" xfId="3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4" xfId="2" applyFont="1" applyFill="1" applyBorder="1" applyAlignment="1">
      <alignment horizontal="right" vertical="center"/>
    </xf>
    <xf numFmtId="0" fontId="4" fillId="0" borderId="20" xfId="2" applyFont="1" applyFill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2" applyFont="1" applyFill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0" fontId="48" fillId="0" borderId="20" xfId="2" applyFont="1" applyFill="1" applyBorder="1" applyAlignment="1">
      <alignment horizontal="right" vertical="center"/>
    </xf>
    <xf numFmtId="0" fontId="48" fillId="0" borderId="20" xfId="0" applyFont="1" applyBorder="1" applyAlignment="1">
      <alignment horizontal="left" vertical="center" wrapText="1"/>
    </xf>
    <xf numFmtId="0" fontId="48" fillId="0" borderId="7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48" fillId="0" borderId="22" xfId="2" applyFont="1" applyFill="1" applyBorder="1" applyAlignment="1">
      <alignment horizontal="right" vertical="center"/>
    </xf>
    <xf numFmtId="0" fontId="4" fillId="0" borderId="45" xfId="46" applyFont="1" applyBorder="1" applyAlignment="1">
      <alignment horizontal="left" vertical="center" wrapText="1"/>
    </xf>
    <xf numFmtId="0" fontId="4" fillId="0" borderId="40" xfId="46" applyFont="1" applyBorder="1" applyAlignment="1">
      <alignment horizontal="left" vertical="center" wrapText="1"/>
    </xf>
    <xf numFmtId="0" fontId="4" fillId="0" borderId="16" xfId="46" applyFont="1" applyBorder="1" applyAlignment="1">
      <alignment horizontal="left" vertical="center" wrapText="1"/>
    </xf>
    <xf numFmtId="0" fontId="4" fillId="0" borderId="17" xfId="46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9" fillId="0" borderId="33" xfId="46" applyFont="1" applyBorder="1" applyAlignment="1">
      <alignment horizontal="left" vertical="center" wrapText="1"/>
    </xf>
    <xf numFmtId="0" fontId="19" fillId="0" borderId="10" xfId="46" applyFont="1" applyBorder="1" applyAlignment="1">
      <alignment horizontal="left" vertical="center" wrapText="1"/>
    </xf>
    <xf numFmtId="0" fontId="19" fillId="0" borderId="7" xfId="46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59" xfId="46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39" xfId="46" applyFont="1" applyBorder="1" applyAlignment="1">
      <alignment horizontal="left" vertical="center" wrapText="1"/>
    </xf>
    <xf numFmtId="0" fontId="4" fillId="0" borderId="64" xfId="2" applyFont="1" applyFill="1" applyBorder="1" applyAlignment="1">
      <alignment horizontal="right" vertical="center"/>
    </xf>
    <xf numFmtId="0" fontId="4" fillId="0" borderId="20" xfId="2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41" fillId="0" borderId="7" xfId="2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5" xfId="3" applyFont="1" applyBorder="1" applyAlignment="1">
      <alignment horizontal="left" vertical="center" wrapText="1"/>
    </xf>
    <xf numFmtId="0" fontId="4" fillId="0" borderId="35" xfId="3" applyFont="1" applyBorder="1" applyAlignment="1">
      <alignment horizontal="left" vertical="center" wrapText="1"/>
    </xf>
    <xf numFmtId="0" fontId="4" fillId="0" borderId="65" xfId="31" applyFont="1" applyBorder="1" applyAlignment="1">
      <alignment horizontal="left" vertical="center" wrapText="1"/>
    </xf>
    <xf numFmtId="0" fontId="4" fillId="0" borderId="35" xfId="31" applyFont="1" applyBorder="1" applyAlignment="1">
      <alignment horizontal="left" vertical="center" wrapText="1"/>
    </xf>
    <xf numFmtId="0" fontId="4" fillId="0" borderId="65" xfId="31" applyFont="1" applyFill="1" applyBorder="1" applyAlignment="1">
      <alignment horizontal="left" vertical="center" wrapText="1"/>
    </xf>
    <xf numFmtId="0" fontId="4" fillId="0" borderId="35" xfId="31" applyFont="1" applyFill="1" applyBorder="1" applyAlignment="1">
      <alignment horizontal="left" vertical="center" wrapText="1"/>
    </xf>
    <xf numFmtId="0" fontId="4" fillId="0" borderId="22" xfId="2" applyFont="1" applyFill="1" applyBorder="1" applyAlignment="1">
      <alignment horizontal="right" vertical="center"/>
    </xf>
    <xf numFmtId="0" fontId="4" fillId="0" borderId="7" xfId="2" applyFont="1" applyFill="1" applyBorder="1" applyAlignment="1">
      <alignment horizontal="right" vertical="center"/>
    </xf>
    <xf numFmtId="0" fontId="4" fillId="0" borderId="19" xfId="2" applyFont="1" applyFill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47" fillId="0" borderId="6" xfId="46" applyFont="1" applyBorder="1" applyAlignment="1">
      <alignment horizontal="left" vertical="center" wrapText="1"/>
    </xf>
    <xf numFmtId="0" fontId="47" fillId="0" borderId="7" xfId="46" applyFont="1" applyBorder="1" applyAlignment="1">
      <alignment horizontal="left" vertical="center" wrapText="1"/>
    </xf>
    <xf numFmtId="0" fontId="47" fillId="0" borderId="64" xfId="46" applyFont="1" applyBorder="1" applyAlignment="1">
      <alignment horizontal="left" vertical="center" wrapText="1"/>
    </xf>
    <xf numFmtId="0" fontId="47" fillId="0" borderId="20" xfId="46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/>
    </xf>
    <xf numFmtId="0" fontId="5" fillId="0" borderId="22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4" fillId="0" borderId="6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7" fillId="0" borderId="9" xfId="46" applyFont="1" applyBorder="1" applyAlignment="1">
      <alignment horizontal="left" vertical="center" wrapText="1"/>
    </xf>
    <xf numFmtId="0" fontId="47" fillId="0" borderId="34" xfId="46" applyFont="1" applyBorder="1" applyAlignment="1">
      <alignment horizontal="left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7" xfId="2" applyFont="1" applyFill="1" applyBorder="1" applyAlignment="1">
      <alignment horizontal="center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59" xfId="46" applyFont="1" applyBorder="1" applyAlignment="1">
      <alignment horizontal="left" vertical="center" wrapText="1"/>
    </xf>
    <xf numFmtId="0" fontId="48" fillId="0" borderId="45" xfId="46" applyFont="1" applyBorder="1" applyAlignment="1">
      <alignment horizontal="left" vertical="center" wrapText="1"/>
    </xf>
    <xf numFmtId="0" fontId="48" fillId="0" borderId="22" xfId="2" applyFont="1" applyFill="1" applyBorder="1" applyAlignment="1">
      <alignment horizontal="right" vertical="center"/>
    </xf>
    <xf numFmtId="0" fontId="48" fillId="0" borderId="20" xfId="2" applyFont="1" applyFill="1" applyBorder="1" applyAlignment="1">
      <alignment horizontal="right" vertical="center"/>
    </xf>
    <xf numFmtId="1" fontId="24" fillId="0" borderId="7" xfId="0" applyNumberFormat="1" applyFont="1" applyBorder="1" applyAlignment="1">
      <alignment horizontal="center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7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48" fillId="0" borderId="19" xfId="46" applyFont="1" applyBorder="1" applyAlignment="1">
      <alignment horizontal="left" vertical="center" wrapText="1"/>
    </xf>
    <xf numFmtId="0" fontId="48" fillId="0" borderId="20" xfId="46" applyFont="1" applyBorder="1" applyAlignment="1">
      <alignment horizontal="left" vertical="center" wrapText="1"/>
    </xf>
    <xf numFmtId="0" fontId="24" fillId="0" borderId="19" xfId="2" applyFont="1" applyFill="1" applyBorder="1" applyAlignment="1">
      <alignment horizontal="center"/>
    </xf>
    <xf numFmtId="0" fontId="24" fillId="0" borderId="22" xfId="2" applyFont="1" applyFill="1" applyBorder="1" applyAlignment="1">
      <alignment horizontal="center"/>
    </xf>
    <xf numFmtId="0" fontId="24" fillId="0" borderId="20" xfId="2" applyFont="1" applyFill="1" applyBorder="1" applyAlignment="1">
      <alignment horizontal="center"/>
    </xf>
    <xf numFmtId="0" fontId="48" fillId="0" borderId="7" xfId="46" applyFont="1" applyBorder="1" applyAlignment="1">
      <alignment horizontal="left" vertical="center" wrapText="1"/>
    </xf>
    <xf numFmtId="0" fontId="48" fillId="0" borderId="16" xfId="46" applyFont="1" applyBorder="1" applyAlignment="1">
      <alignment horizontal="left" vertical="center" wrapText="1"/>
    </xf>
    <xf numFmtId="0" fontId="48" fillId="0" borderId="17" xfId="46" applyFont="1" applyBorder="1" applyAlignment="1">
      <alignment horizontal="left" vertical="center" wrapText="1"/>
    </xf>
    <xf numFmtId="0" fontId="48" fillId="0" borderId="33" xfId="46" applyFont="1" applyBorder="1" applyAlignment="1">
      <alignment horizontal="left" vertical="center" wrapText="1"/>
    </xf>
    <xf numFmtId="0" fontId="48" fillId="0" borderId="10" xfId="46" applyFont="1" applyBorder="1" applyAlignment="1">
      <alignment horizontal="left" vertical="center" wrapText="1"/>
    </xf>
    <xf numFmtId="0" fontId="48" fillId="0" borderId="4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48" fillId="0" borderId="7" xfId="2" applyFont="1" applyFill="1" applyBorder="1" applyAlignment="1">
      <alignment horizontal="right" vertical="center"/>
    </xf>
    <xf numFmtId="0" fontId="48" fillId="0" borderId="39" xfId="46" applyFont="1" applyBorder="1" applyAlignment="1">
      <alignment horizontal="left" vertical="center" wrapText="1"/>
    </xf>
    <xf numFmtId="0" fontId="48" fillId="0" borderId="40" xfId="46" applyFont="1" applyBorder="1" applyAlignment="1">
      <alignment horizontal="left" vertical="center" wrapText="1"/>
    </xf>
    <xf numFmtId="0" fontId="4" fillId="0" borderId="33" xfId="46" applyFont="1" applyBorder="1" applyAlignment="1">
      <alignment horizontal="left" vertical="center" wrapText="1"/>
    </xf>
    <xf numFmtId="0" fontId="4" fillId="0" borderId="10" xfId="46" applyFont="1" applyBorder="1" applyAlignment="1">
      <alignment horizontal="left" vertical="center" wrapText="1"/>
    </xf>
    <xf numFmtId="0" fontId="4" fillId="0" borderId="7" xfId="46" applyFont="1" applyBorder="1" applyAlignment="1">
      <alignment horizontal="left" vertical="center" wrapText="1"/>
    </xf>
    <xf numFmtId="0" fontId="4" fillId="4" borderId="8" xfId="2" applyFont="1" applyFill="1" applyBorder="1" applyAlignment="1">
      <alignment horizontal="center" vertical="center"/>
    </xf>
    <xf numFmtId="0" fontId="6" fillId="0" borderId="17" xfId="0" applyFont="1" applyBorder="1"/>
    <xf numFmtId="0" fontId="60" fillId="0" borderId="31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68" xfId="0" applyFont="1" applyFill="1" applyBorder="1" applyAlignment="1">
      <alignment vertical="center" wrapText="1"/>
    </xf>
    <xf numFmtId="0" fontId="4" fillId="2" borderId="68" xfId="0" applyFont="1" applyFill="1" applyBorder="1" applyAlignment="1">
      <alignment horizontal="center" vertical="center" wrapText="1"/>
    </xf>
    <xf numFmtId="0" fontId="4" fillId="2" borderId="69" xfId="1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vertical="center"/>
    </xf>
    <xf numFmtId="0" fontId="6" fillId="4" borderId="43" xfId="0" applyFont="1" applyFill="1" applyBorder="1" applyAlignment="1">
      <alignment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43" xfId="0" applyFont="1" applyFill="1" applyBorder="1" applyAlignment="1">
      <alignment horizontal="right" vertical="center"/>
    </xf>
    <xf numFmtId="0" fontId="5" fillId="0" borderId="4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5" fillId="0" borderId="40" xfId="2" applyFont="1" applyFill="1" applyBorder="1" applyAlignment="1">
      <alignment horizontal="right"/>
    </xf>
    <xf numFmtId="0" fontId="5" fillId="0" borderId="40" xfId="2" applyFont="1" applyFill="1" applyBorder="1" applyAlignment="1">
      <alignment horizontal="center"/>
    </xf>
    <xf numFmtId="0" fontId="3" fillId="0" borderId="70" xfId="2" applyFont="1" applyFill="1" applyBorder="1"/>
    <xf numFmtId="0" fontId="3" fillId="0" borderId="1" xfId="2" applyFont="1" applyFill="1" applyBorder="1"/>
    <xf numFmtId="0" fontId="3" fillId="0" borderId="2" xfId="2" applyFont="1" applyFill="1" applyBorder="1"/>
    <xf numFmtId="0" fontId="3" fillId="0" borderId="3" xfId="2" applyFont="1" applyFill="1" applyBorder="1"/>
    <xf numFmtId="0" fontId="49" fillId="0" borderId="9" xfId="2" applyFont="1" applyFill="1" applyBorder="1"/>
    <xf numFmtId="0" fontId="25" fillId="0" borderId="4" xfId="0" applyFont="1" applyBorder="1"/>
    <xf numFmtId="0" fontId="25" fillId="0" borderId="71" xfId="0" applyFont="1" applyBorder="1"/>
    <xf numFmtId="0" fontId="48" fillId="0" borderId="2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24" fillId="4" borderId="8" xfId="46" applyFont="1" applyFill="1" applyBorder="1" applyAlignment="1">
      <alignment horizontal="center" vertical="center"/>
    </xf>
    <xf numFmtId="0" fontId="24" fillId="0" borderId="8" xfId="46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4" fillId="0" borderId="40" xfId="2" applyFont="1" applyFill="1" applyBorder="1" applyAlignment="1">
      <alignment horizontal="right"/>
    </xf>
    <xf numFmtId="0" fontId="24" fillId="0" borderId="40" xfId="2" applyFont="1" applyFill="1" applyBorder="1" applyAlignment="1">
      <alignment horizontal="center"/>
    </xf>
    <xf numFmtId="0" fontId="49" fillId="0" borderId="70" xfId="2" applyFont="1" applyFill="1" applyBorder="1"/>
  </cellXfs>
  <cellStyles count="63">
    <cellStyle name="%20 - Vurgu1 2" xfId="4"/>
    <cellStyle name="%20 - Vurgu1 2 2" xfId="47"/>
    <cellStyle name="%20 - Vurgu2 2" xfId="5"/>
    <cellStyle name="%20 - Vurgu3 2" xfId="6"/>
    <cellStyle name="%20 - Vurgu4 2" xfId="7"/>
    <cellStyle name="%20 - Vurgu4 2 2" xfId="48"/>
    <cellStyle name="%20 - Vurgu5 2" xfId="8"/>
    <cellStyle name="%20 - Vurgu5 2 2" xfId="49"/>
    <cellStyle name="%20 - Vurgu6 2" xfId="9"/>
    <cellStyle name="%20 - Vurgu6 2 2" xfId="50"/>
    <cellStyle name="%40 - Vurgu1 2" xfId="10"/>
    <cellStyle name="%40 - Vurgu1 2 2" xfId="51"/>
    <cellStyle name="%40 - Vurgu2 2" xfId="11"/>
    <cellStyle name="%40 - Vurgu3 2" xfId="12"/>
    <cellStyle name="%40 - Vurgu4 2" xfId="13"/>
    <cellStyle name="%40 - Vurgu4 2 2" xfId="52"/>
    <cellStyle name="%40 - Vurgu5 2" xfId="14"/>
    <cellStyle name="%40 - Vurgu5 2 2" xfId="53"/>
    <cellStyle name="%40 - Vurgu6 2" xfId="15"/>
    <cellStyle name="%40 - Vurgu6 2 2" xfId="54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Açıklama Metni 2" xfId="23"/>
    <cellStyle name="Ana Başlık 2" xfId="22"/>
    <cellStyle name="Bağlı Hücre 2" xfId="24"/>
    <cellStyle name="Başlık 1 2" xfId="25"/>
    <cellStyle name="Başlık 2 2" xfId="26"/>
    <cellStyle name="Başlık 3 2" xfId="27"/>
    <cellStyle name="Başlık 4 2" xfId="28"/>
    <cellStyle name="Çıkış 2" xfId="43"/>
    <cellStyle name="Çıkış 2 2" xfId="55"/>
    <cellStyle name="Giriş 2" xfId="29"/>
    <cellStyle name="Giriş 2 2" xfId="56"/>
    <cellStyle name="Normal" xfId="0" builtinId="0"/>
    <cellStyle name="Normal 2" xfId="30"/>
    <cellStyle name="Normal 2 2" xfId="31"/>
    <cellStyle name="Normal 2 2 2" xfId="45"/>
    <cellStyle name="Normal 2 3" xfId="32"/>
    <cellStyle name="Normal 2 3 2" xfId="58"/>
    <cellStyle name="Normal 2 4" xfId="57"/>
    <cellStyle name="Normal 3" xfId="33"/>
    <cellStyle name="Normal 3 2" xfId="34"/>
    <cellStyle name="Normal 3 2 2" xfId="60"/>
    <cellStyle name="Normal 3 3" xfId="59"/>
    <cellStyle name="Normal 4" xfId="35"/>
    <cellStyle name="Normal 5" xfId="36"/>
    <cellStyle name="Normal 6" xfId="3"/>
    <cellStyle name="Normal 7" xfId="46"/>
    <cellStyle name="Normal_EEE UNDERGRADUATE22062009" xfId="1"/>
    <cellStyle name="Normal_SON_AREL_CENG_UNDERGRADUATE_CURRICULUM_ENG_3" xfId="2"/>
    <cellStyle name="Not 2" xfId="37"/>
    <cellStyle name="Toplam 2" xfId="38"/>
    <cellStyle name="Uyarı Metni 2" xfId="39"/>
    <cellStyle name="Yüzde 2" xfId="40"/>
    <cellStyle name="Yüzde 2 2" xfId="44"/>
    <cellStyle name="Yüzde 3" xfId="41"/>
    <cellStyle name="Yüzde 3 2" xfId="61"/>
    <cellStyle name="Yüzde 4" xfId="42"/>
    <cellStyle name="Yüzde 4 2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ureng.com/tr/turkce-ingilizce/physicochemistry" TargetMode="External"/><Relationship Id="rId2" Type="http://schemas.openxmlformats.org/officeDocument/2006/relationships/hyperlink" Target="http://tureng.com/tr/turkce-ingilizce/physicochemistry" TargetMode="External"/><Relationship Id="rId1" Type="http://schemas.openxmlformats.org/officeDocument/2006/relationships/hyperlink" Target="http://tureng.com/tr/turkce-ingilizce/physicochemistry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tureng.com/tr/turkce-ingilizce/physicochemistry" TargetMode="External"/><Relationship Id="rId1" Type="http://schemas.openxmlformats.org/officeDocument/2006/relationships/hyperlink" Target="http://tureng.com/tr/turkce-ingilizce/physicochemistry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tureng.com/tr/turkce-ingilizce/physicochemistry" TargetMode="External"/><Relationship Id="rId2" Type="http://schemas.openxmlformats.org/officeDocument/2006/relationships/hyperlink" Target="http://tureng.com/tr/turkce-ingilizce/physicochemistry" TargetMode="External"/><Relationship Id="rId1" Type="http://schemas.openxmlformats.org/officeDocument/2006/relationships/hyperlink" Target="http://tureng.com/tr/turkce-ingilizce/physicochemistry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tureng.com/tr/turkce-ingilizce/physicochemistry" TargetMode="External"/><Relationship Id="rId1" Type="http://schemas.openxmlformats.org/officeDocument/2006/relationships/hyperlink" Target="http://tureng.com/tr/turkce-ingilizce/physicochemistry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tureng.com/tr/turkce-ingilizce/physicochemistry" TargetMode="External"/><Relationship Id="rId2" Type="http://schemas.openxmlformats.org/officeDocument/2006/relationships/hyperlink" Target="http://tureng.com/tr/turkce-ingilizce/physicochemistry" TargetMode="External"/><Relationship Id="rId1" Type="http://schemas.openxmlformats.org/officeDocument/2006/relationships/hyperlink" Target="http://tureng.com/tr/turkce-ingilizce/physicochemistry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37"/>
  <sheetViews>
    <sheetView topLeftCell="A73" zoomScale="80" zoomScaleNormal="80" workbookViewId="0">
      <selection activeCell="V119" sqref="V119:Y119"/>
    </sheetView>
  </sheetViews>
  <sheetFormatPr defaultRowHeight="15"/>
  <cols>
    <col min="1" max="1" width="9.28515625" style="51" customWidth="1"/>
    <col min="2" max="2" width="36.85546875" style="51" customWidth="1"/>
    <col min="3" max="3" width="3.7109375" style="51" bestFit="1" customWidth="1"/>
    <col min="4" max="5" width="3.140625" style="51" bestFit="1" customWidth="1"/>
    <col min="6" max="6" width="4.5703125" style="51" bestFit="1" customWidth="1"/>
    <col min="7" max="7" width="5.7109375" style="51" bestFit="1" customWidth="1"/>
    <col min="10" max="10" width="9.7109375" style="51" customWidth="1"/>
    <col min="11" max="11" width="40.5703125" style="51" bestFit="1" customWidth="1"/>
    <col min="12" max="12" width="3" style="51" bestFit="1" customWidth="1"/>
    <col min="13" max="13" width="6" style="51" bestFit="1" customWidth="1"/>
    <col min="14" max="14" width="2.85546875" style="51" bestFit="1" customWidth="1"/>
    <col min="15" max="15" width="4.5703125" style="51" bestFit="1" customWidth="1"/>
    <col min="16" max="16" width="5.5703125" style="51" customWidth="1"/>
    <col min="19" max="19" width="9.140625" style="74"/>
    <col min="20" max="20" width="9.42578125" customWidth="1"/>
    <col min="21" max="21" width="36.85546875" customWidth="1"/>
    <col min="22" max="25" width="3" customWidth="1"/>
    <col min="26" max="26" width="5.7109375" customWidth="1"/>
    <col min="27" max="27" width="9.140625" style="113"/>
    <col min="28" max="28" width="9.42578125" customWidth="1"/>
    <col min="29" max="29" width="36.85546875" customWidth="1"/>
    <col min="30" max="33" width="3" customWidth="1"/>
    <col min="34" max="34" width="5.5703125" customWidth="1"/>
  </cols>
  <sheetData>
    <row r="1" spans="1:64" ht="43.5" customHeight="1">
      <c r="A1" s="813" t="s">
        <v>42</v>
      </c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  <c r="R1" s="813"/>
      <c r="S1" s="813"/>
      <c r="T1" s="813"/>
      <c r="U1" s="813"/>
      <c r="V1" s="813"/>
      <c r="W1" s="813"/>
      <c r="X1" s="813"/>
      <c r="Y1" s="813"/>
      <c r="Z1" s="813"/>
      <c r="AA1" s="813"/>
      <c r="AB1" s="813"/>
      <c r="AC1" s="813"/>
      <c r="AD1" s="813"/>
      <c r="AE1" s="813"/>
      <c r="AF1" s="813"/>
      <c r="AG1" s="813"/>
      <c r="AH1" s="813"/>
    </row>
    <row r="2" spans="1:64" ht="15.75" thickBot="1">
      <c r="A2" s="104"/>
      <c r="B2" s="104"/>
      <c r="C2" s="104"/>
      <c r="D2" s="104"/>
      <c r="E2" s="104"/>
      <c r="F2" s="104"/>
      <c r="G2" s="104"/>
      <c r="H2" s="78"/>
      <c r="I2" s="78"/>
      <c r="J2" s="104"/>
      <c r="K2" s="104"/>
      <c r="L2" s="104"/>
      <c r="M2" s="104"/>
      <c r="N2" s="104"/>
      <c r="O2" s="104"/>
      <c r="P2" s="104"/>
      <c r="Q2" s="78"/>
      <c r="R2" s="78"/>
      <c r="T2" s="78"/>
      <c r="U2" s="78"/>
      <c r="V2" s="78"/>
      <c r="W2" s="78"/>
      <c r="X2" s="78"/>
      <c r="Y2" s="78"/>
      <c r="Z2" s="78"/>
      <c r="AA2" s="112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>
      <c r="A3" s="804" t="s">
        <v>0</v>
      </c>
      <c r="B3" s="805"/>
      <c r="C3" s="805"/>
      <c r="D3" s="805"/>
      <c r="E3" s="805"/>
      <c r="F3" s="805"/>
      <c r="G3" s="806"/>
      <c r="H3" s="78"/>
      <c r="I3" s="78"/>
      <c r="J3" s="804" t="s">
        <v>0</v>
      </c>
      <c r="K3" s="805"/>
      <c r="L3" s="805"/>
      <c r="M3" s="805"/>
      <c r="N3" s="805"/>
      <c r="O3" s="805"/>
      <c r="P3" s="806"/>
      <c r="Q3" s="78"/>
      <c r="R3" s="78"/>
      <c r="S3" s="70"/>
      <c r="T3" s="45"/>
      <c r="U3" s="45"/>
      <c r="V3" s="45"/>
      <c r="W3" s="45"/>
      <c r="X3" s="45"/>
      <c r="Y3" s="45"/>
      <c r="Z3" s="46"/>
      <c r="AA3" s="33"/>
      <c r="AB3" s="44"/>
      <c r="AC3" s="45"/>
      <c r="AD3" s="45"/>
      <c r="AE3" s="45"/>
      <c r="AF3" s="45"/>
      <c r="AG3" s="45"/>
      <c r="AH3" s="46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>
      <c r="A4" s="807" t="s">
        <v>1</v>
      </c>
      <c r="B4" s="808"/>
      <c r="C4" s="808"/>
      <c r="D4" s="808"/>
      <c r="E4" s="808"/>
      <c r="F4" s="808"/>
      <c r="G4" s="809"/>
      <c r="H4" s="78"/>
      <c r="I4" s="78"/>
      <c r="J4" s="807" t="s">
        <v>1</v>
      </c>
      <c r="K4" s="808"/>
      <c r="L4" s="808"/>
      <c r="M4" s="808"/>
      <c r="N4" s="808"/>
      <c r="O4" s="808"/>
      <c r="P4" s="809"/>
      <c r="Q4" s="78"/>
      <c r="R4" s="78"/>
      <c r="S4" s="71"/>
      <c r="T4" s="33"/>
      <c r="U4" s="33"/>
      <c r="V4" s="33"/>
      <c r="W4" s="33"/>
      <c r="X4" s="33"/>
      <c r="Y4" s="33"/>
      <c r="Z4" s="1"/>
      <c r="AA4" s="33"/>
      <c r="AB4" s="32"/>
      <c r="AC4" s="33"/>
      <c r="AD4" s="33"/>
      <c r="AE4" s="33"/>
      <c r="AF4" s="33"/>
      <c r="AG4" s="33"/>
      <c r="AH4" s="1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" customHeight="1">
      <c r="A5" s="807" t="s">
        <v>31</v>
      </c>
      <c r="B5" s="808"/>
      <c r="C5" s="808"/>
      <c r="D5" s="808"/>
      <c r="E5" s="808"/>
      <c r="F5" s="808"/>
      <c r="G5" s="809"/>
      <c r="H5" s="78"/>
      <c r="I5" s="78"/>
      <c r="J5" s="807" t="s">
        <v>2</v>
      </c>
      <c r="K5" s="808"/>
      <c r="L5" s="808"/>
      <c r="M5" s="808"/>
      <c r="N5" s="808"/>
      <c r="O5" s="808"/>
      <c r="P5" s="809"/>
      <c r="Q5" s="78"/>
      <c r="R5" s="78"/>
      <c r="S5" s="71"/>
      <c r="T5" s="818" t="s">
        <v>34</v>
      </c>
      <c r="U5" s="818"/>
      <c r="V5" s="818"/>
      <c r="W5" s="818"/>
      <c r="X5" s="818"/>
      <c r="Y5" s="818"/>
      <c r="Z5" s="819"/>
      <c r="AA5" s="33"/>
      <c r="AB5" s="820" t="s">
        <v>35</v>
      </c>
      <c r="AC5" s="818"/>
      <c r="AD5" s="818"/>
      <c r="AE5" s="818"/>
      <c r="AF5" s="818"/>
      <c r="AG5" s="818"/>
      <c r="AH5" s="819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>
      <c r="A6" s="807" t="s">
        <v>49</v>
      </c>
      <c r="B6" s="808"/>
      <c r="C6" s="808"/>
      <c r="D6" s="808"/>
      <c r="E6" s="808"/>
      <c r="F6" s="808"/>
      <c r="G6" s="809"/>
      <c r="H6" s="78"/>
      <c r="I6" s="78"/>
      <c r="J6" s="807" t="s">
        <v>49</v>
      </c>
      <c r="K6" s="808"/>
      <c r="L6" s="808"/>
      <c r="M6" s="808"/>
      <c r="N6" s="808"/>
      <c r="O6" s="808"/>
      <c r="P6" s="809"/>
      <c r="Q6" s="78"/>
      <c r="R6" s="78"/>
      <c r="S6" s="71"/>
      <c r="T6" s="818"/>
      <c r="U6" s="818"/>
      <c r="V6" s="818"/>
      <c r="W6" s="818"/>
      <c r="X6" s="818"/>
      <c r="Y6" s="818"/>
      <c r="Z6" s="819"/>
      <c r="AA6" s="33"/>
      <c r="AB6" s="820"/>
      <c r="AC6" s="818"/>
      <c r="AD6" s="818"/>
      <c r="AE6" s="818"/>
      <c r="AF6" s="818"/>
      <c r="AG6" s="818"/>
      <c r="AH6" s="819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>
      <c r="A7" s="32"/>
      <c r="B7" s="33"/>
      <c r="C7" s="33"/>
      <c r="D7" s="33"/>
      <c r="E7" s="33"/>
      <c r="F7" s="33"/>
      <c r="G7" s="1"/>
      <c r="H7" s="79"/>
      <c r="I7" s="78"/>
      <c r="J7" s="256"/>
      <c r="K7" s="257"/>
      <c r="L7" s="257"/>
      <c r="M7" s="257"/>
      <c r="N7" s="257"/>
      <c r="O7" s="257"/>
      <c r="P7" s="1"/>
      <c r="Q7" s="78"/>
      <c r="R7" s="78"/>
      <c r="S7" s="71"/>
      <c r="T7" s="33"/>
      <c r="U7" s="33"/>
      <c r="V7" s="33"/>
      <c r="W7" s="33"/>
      <c r="X7" s="33"/>
      <c r="Y7" s="33"/>
      <c r="Z7" s="1"/>
      <c r="AA7" s="33"/>
      <c r="AB7" s="32"/>
      <c r="AC7" s="33"/>
      <c r="AD7" s="33"/>
      <c r="AE7" s="33"/>
      <c r="AF7" s="33"/>
      <c r="AG7" s="33"/>
      <c r="AH7" s="1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</row>
    <row r="8" spans="1:64" ht="15.75" thickBot="1">
      <c r="A8" s="796" t="s">
        <v>4</v>
      </c>
      <c r="B8" s="791"/>
      <c r="C8" s="791"/>
      <c r="D8" s="791"/>
      <c r="E8" s="791"/>
      <c r="F8" s="791"/>
      <c r="G8" s="792"/>
      <c r="H8" s="78"/>
      <c r="I8" s="78"/>
      <c r="J8" s="796" t="s">
        <v>4</v>
      </c>
      <c r="K8" s="791"/>
      <c r="L8" s="791"/>
      <c r="M8" s="791"/>
      <c r="N8" s="791"/>
      <c r="O8" s="791"/>
      <c r="P8" s="792"/>
      <c r="Q8" s="78"/>
      <c r="R8" s="78"/>
      <c r="S8" s="71"/>
      <c r="T8" s="815" t="s">
        <v>4</v>
      </c>
      <c r="U8" s="815"/>
      <c r="V8" s="815"/>
      <c r="W8" s="815"/>
      <c r="X8" s="815"/>
      <c r="Y8" s="815"/>
      <c r="Z8" s="816"/>
      <c r="AA8" s="33"/>
      <c r="AB8" s="796" t="s">
        <v>4</v>
      </c>
      <c r="AC8" s="791"/>
      <c r="AD8" s="791"/>
      <c r="AE8" s="791"/>
      <c r="AF8" s="791"/>
      <c r="AG8" s="791"/>
      <c r="AH8" s="792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64" ht="15.75">
      <c r="A9" s="627" t="s">
        <v>50</v>
      </c>
      <c r="B9" s="627" t="s">
        <v>51</v>
      </c>
      <c r="C9" s="628" t="s">
        <v>7</v>
      </c>
      <c r="D9" s="628" t="s">
        <v>52</v>
      </c>
      <c r="E9" s="628" t="s">
        <v>9</v>
      </c>
      <c r="F9" s="628" t="s">
        <v>53</v>
      </c>
      <c r="G9" s="171" t="s">
        <v>54</v>
      </c>
      <c r="H9" s="78"/>
      <c r="I9" s="115"/>
      <c r="J9" s="561" t="s">
        <v>50</v>
      </c>
      <c r="K9" s="527" t="s">
        <v>51</v>
      </c>
      <c r="L9" s="526" t="s">
        <v>7</v>
      </c>
      <c r="M9" s="526" t="s">
        <v>52</v>
      </c>
      <c r="N9" s="526" t="s">
        <v>9</v>
      </c>
      <c r="O9" s="526" t="s">
        <v>53</v>
      </c>
      <c r="P9" s="528" t="s">
        <v>54</v>
      </c>
      <c r="Q9" s="78"/>
      <c r="R9" s="78"/>
      <c r="S9" s="72"/>
      <c r="T9" s="224" t="s">
        <v>5</v>
      </c>
      <c r="U9" s="225" t="s">
        <v>6</v>
      </c>
      <c r="V9" s="226" t="s">
        <v>7</v>
      </c>
      <c r="W9" s="226" t="s">
        <v>8</v>
      </c>
      <c r="X9" s="226" t="s">
        <v>9</v>
      </c>
      <c r="Y9" s="226" t="s">
        <v>10</v>
      </c>
      <c r="Z9" s="556" t="s">
        <v>11</v>
      </c>
      <c r="AA9" s="60"/>
      <c r="AB9" s="2" t="s">
        <v>5</v>
      </c>
      <c r="AC9" s="3" t="s">
        <v>6</v>
      </c>
      <c r="AD9" s="4" t="s">
        <v>7</v>
      </c>
      <c r="AE9" s="4" t="s">
        <v>8</v>
      </c>
      <c r="AF9" s="4" t="s">
        <v>9</v>
      </c>
      <c r="AG9" s="4" t="s">
        <v>10</v>
      </c>
      <c r="AH9" s="562" t="s">
        <v>11</v>
      </c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64" ht="14.25" customHeight="1">
      <c r="A10" s="630" t="s">
        <v>47</v>
      </c>
      <c r="B10" s="632" t="s">
        <v>48</v>
      </c>
      <c r="C10" s="631">
        <v>2</v>
      </c>
      <c r="D10" s="631">
        <v>2</v>
      </c>
      <c r="E10" s="631">
        <v>0</v>
      </c>
      <c r="F10" s="631">
        <v>3</v>
      </c>
      <c r="G10" s="172">
        <v>4</v>
      </c>
      <c r="H10" s="78"/>
      <c r="I10" s="115"/>
      <c r="J10" s="557" t="s">
        <v>281</v>
      </c>
      <c r="K10" s="534" t="s">
        <v>56</v>
      </c>
      <c r="L10" s="533">
        <v>3</v>
      </c>
      <c r="M10" s="533">
        <v>0</v>
      </c>
      <c r="N10" s="533">
        <v>2</v>
      </c>
      <c r="O10" s="533">
        <v>4</v>
      </c>
      <c r="P10" s="532">
        <v>6</v>
      </c>
      <c r="Q10" s="78"/>
      <c r="R10" s="78"/>
      <c r="S10" s="73" t="s">
        <v>36</v>
      </c>
      <c r="T10" s="701"/>
      <c r="U10" s="99"/>
      <c r="V10" s="100"/>
      <c r="W10" s="100"/>
      <c r="X10" s="100"/>
      <c r="Y10" s="100"/>
      <c r="Z10" s="105"/>
      <c r="AA10" s="89"/>
      <c r="AB10" s="180"/>
      <c r="AC10" s="99"/>
      <c r="AD10" s="100"/>
      <c r="AE10" s="100"/>
      <c r="AF10" s="100"/>
      <c r="AG10" s="100"/>
      <c r="AH10" s="203"/>
      <c r="AI10" s="201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4.25" customHeight="1">
      <c r="A11" s="630" t="s">
        <v>57</v>
      </c>
      <c r="B11" s="630" t="s">
        <v>58</v>
      </c>
      <c r="C11" s="631">
        <v>3</v>
      </c>
      <c r="D11" s="631">
        <v>2</v>
      </c>
      <c r="E11" s="631">
        <v>0</v>
      </c>
      <c r="F11" s="631">
        <v>4</v>
      </c>
      <c r="G11" s="172">
        <v>6</v>
      </c>
      <c r="H11" s="78"/>
      <c r="I11" s="115"/>
      <c r="J11" s="557" t="s">
        <v>282</v>
      </c>
      <c r="K11" s="534" t="s">
        <v>58</v>
      </c>
      <c r="L11" s="533">
        <v>3</v>
      </c>
      <c r="M11" s="533">
        <v>2</v>
      </c>
      <c r="N11" s="533">
        <v>0</v>
      </c>
      <c r="O11" s="533">
        <v>4</v>
      </c>
      <c r="P11" s="532">
        <v>6</v>
      </c>
      <c r="Q11" s="78"/>
      <c r="R11" s="78"/>
      <c r="S11" s="73"/>
      <c r="T11" s="811" t="s">
        <v>37</v>
      </c>
      <c r="U11" s="812"/>
      <c r="V11" s="11">
        <f>SUM(V10)</f>
        <v>0</v>
      </c>
      <c r="W11" s="11">
        <f>SUM(W10)</f>
        <v>0</v>
      </c>
      <c r="X11" s="11">
        <f>SUM(X10)</f>
        <v>0</v>
      </c>
      <c r="Y11" s="11">
        <f>SUM(Y10)</f>
        <v>0</v>
      </c>
      <c r="Z11" s="12">
        <f>SUM(Z10)</f>
        <v>0</v>
      </c>
      <c r="AA11" s="88"/>
      <c r="AB11" s="9"/>
      <c r="AC11" s="52"/>
      <c r="AD11" s="251"/>
      <c r="AE11" s="251"/>
      <c r="AF11" s="251"/>
      <c r="AG11" s="251"/>
      <c r="AH11" s="505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4.25" customHeight="1">
      <c r="A12" s="630" t="s">
        <v>55</v>
      </c>
      <c r="B12" s="630" t="s">
        <v>56</v>
      </c>
      <c r="C12" s="631">
        <v>3</v>
      </c>
      <c r="D12" s="631">
        <v>0</v>
      </c>
      <c r="E12" s="631">
        <v>2</v>
      </c>
      <c r="F12" s="631">
        <v>4</v>
      </c>
      <c r="G12" s="172">
        <v>6</v>
      </c>
      <c r="H12" s="78"/>
      <c r="I12" s="115"/>
      <c r="J12" s="557" t="s">
        <v>283</v>
      </c>
      <c r="K12" s="534" t="s">
        <v>59</v>
      </c>
      <c r="L12" s="533">
        <v>3</v>
      </c>
      <c r="M12" s="533">
        <v>0</v>
      </c>
      <c r="N12" s="533">
        <v>2</v>
      </c>
      <c r="O12" s="533">
        <v>4</v>
      </c>
      <c r="P12" s="532">
        <v>6</v>
      </c>
      <c r="Q12" s="78"/>
      <c r="R12" s="78"/>
      <c r="S12" s="75" t="s">
        <v>38</v>
      </c>
      <c r="T12" s="557" t="s">
        <v>281</v>
      </c>
      <c r="U12" s="534" t="s">
        <v>56</v>
      </c>
      <c r="V12" s="533">
        <v>3</v>
      </c>
      <c r="W12" s="533">
        <v>0</v>
      </c>
      <c r="X12" s="533">
        <v>2</v>
      </c>
      <c r="Y12" s="533">
        <v>4</v>
      </c>
      <c r="Z12" s="512">
        <v>6</v>
      </c>
      <c r="AA12" s="88"/>
      <c r="AB12" s="9"/>
      <c r="AC12" s="52"/>
      <c r="AD12" s="251"/>
      <c r="AE12" s="251"/>
      <c r="AF12" s="251"/>
      <c r="AG12" s="251"/>
      <c r="AH12" s="505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14.25" customHeight="1">
      <c r="A13" s="630" t="s">
        <v>45</v>
      </c>
      <c r="B13" s="635" t="s">
        <v>46</v>
      </c>
      <c r="C13" s="631">
        <v>3</v>
      </c>
      <c r="D13" s="631">
        <v>0</v>
      </c>
      <c r="E13" s="631">
        <v>2</v>
      </c>
      <c r="F13" s="631">
        <v>4</v>
      </c>
      <c r="G13" s="172">
        <v>6</v>
      </c>
      <c r="H13" s="78"/>
      <c r="I13" s="115"/>
      <c r="J13" s="557" t="s">
        <v>284</v>
      </c>
      <c r="K13" s="534" t="s">
        <v>61</v>
      </c>
      <c r="L13" s="551">
        <v>2</v>
      </c>
      <c r="M13" s="551">
        <v>0</v>
      </c>
      <c r="N13" s="551">
        <v>0</v>
      </c>
      <c r="O13" s="551">
        <v>2</v>
      </c>
      <c r="P13" s="513">
        <v>3</v>
      </c>
      <c r="Q13" s="78"/>
      <c r="R13" s="78"/>
      <c r="S13" s="75" t="s">
        <v>38</v>
      </c>
      <c r="T13" s="557" t="s">
        <v>282</v>
      </c>
      <c r="U13" s="534" t="s">
        <v>58</v>
      </c>
      <c r="V13" s="533">
        <v>3</v>
      </c>
      <c r="W13" s="533">
        <v>2</v>
      </c>
      <c r="X13" s="533">
        <v>0</v>
      </c>
      <c r="Y13" s="533">
        <v>4</v>
      </c>
      <c r="Z13" s="512">
        <v>6</v>
      </c>
      <c r="AA13" s="88"/>
      <c r="AB13" s="9"/>
      <c r="AC13" s="52"/>
      <c r="AD13" s="251"/>
      <c r="AE13" s="251"/>
      <c r="AF13" s="251"/>
      <c r="AG13" s="251"/>
      <c r="AH13" s="505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</row>
    <row r="14" spans="1:64" ht="14.25" customHeight="1">
      <c r="A14" s="630" t="s">
        <v>287</v>
      </c>
      <c r="B14" s="635" t="s">
        <v>32</v>
      </c>
      <c r="C14" s="631">
        <v>3</v>
      </c>
      <c r="D14" s="631">
        <v>0</v>
      </c>
      <c r="E14" s="631">
        <v>0</v>
      </c>
      <c r="F14" s="631">
        <v>3</v>
      </c>
      <c r="G14" s="172">
        <v>3</v>
      </c>
      <c r="H14" s="78"/>
      <c r="I14" s="115"/>
      <c r="J14" s="558" t="s">
        <v>285</v>
      </c>
      <c r="K14" s="540" t="s">
        <v>63</v>
      </c>
      <c r="L14" s="551">
        <v>3</v>
      </c>
      <c r="M14" s="551">
        <v>0</v>
      </c>
      <c r="N14" s="551">
        <v>0</v>
      </c>
      <c r="O14" s="551">
        <v>3</v>
      </c>
      <c r="P14" s="551">
        <v>5</v>
      </c>
      <c r="Q14" s="78"/>
      <c r="R14" s="78"/>
      <c r="S14" s="75" t="s">
        <v>38</v>
      </c>
      <c r="T14" s="557" t="s">
        <v>283</v>
      </c>
      <c r="U14" s="534" t="s">
        <v>59</v>
      </c>
      <c r="V14" s="533">
        <v>3</v>
      </c>
      <c r="W14" s="533">
        <v>0</v>
      </c>
      <c r="X14" s="533">
        <v>2</v>
      </c>
      <c r="Y14" s="533">
        <v>4</v>
      </c>
      <c r="Z14" s="512">
        <v>6</v>
      </c>
      <c r="AA14" s="88"/>
      <c r="AB14" s="9"/>
      <c r="AC14" s="52"/>
      <c r="AD14" s="251"/>
      <c r="AE14" s="251"/>
      <c r="AF14" s="251"/>
      <c r="AG14" s="251"/>
      <c r="AH14" s="505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</row>
    <row r="15" spans="1:64" ht="14.25" customHeight="1">
      <c r="A15" s="634" t="s">
        <v>62</v>
      </c>
      <c r="B15" s="634" t="s">
        <v>63</v>
      </c>
      <c r="C15" s="633">
        <v>3</v>
      </c>
      <c r="D15" s="633">
        <v>0</v>
      </c>
      <c r="E15" s="633">
        <v>0</v>
      </c>
      <c r="F15" s="633">
        <v>3</v>
      </c>
      <c r="G15" s="602">
        <v>5</v>
      </c>
      <c r="H15" s="78"/>
      <c r="I15" s="115"/>
      <c r="J15" s="518" t="s">
        <v>286</v>
      </c>
      <c r="K15" s="520" t="s">
        <v>236</v>
      </c>
      <c r="L15" s="533">
        <v>0</v>
      </c>
      <c r="M15" s="533">
        <v>2</v>
      </c>
      <c r="N15" s="533">
        <v>0</v>
      </c>
      <c r="O15" s="533">
        <v>1</v>
      </c>
      <c r="P15" s="532">
        <v>1</v>
      </c>
      <c r="Q15" s="78"/>
      <c r="R15" s="78"/>
      <c r="S15" s="75" t="s">
        <v>38</v>
      </c>
      <c r="T15" s="557" t="s">
        <v>284</v>
      </c>
      <c r="U15" s="534" t="s">
        <v>61</v>
      </c>
      <c r="V15" s="551">
        <v>2</v>
      </c>
      <c r="W15" s="551">
        <v>0</v>
      </c>
      <c r="X15" s="551">
        <v>0</v>
      </c>
      <c r="Y15" s="551">
        <v>2</v>
      </c>
      <c r="Z15" s="505">
        <v>3</v>
      </c>
      <c r="AA15" s="88"/>
      <c r="AB15" s="9"/>
      <c r="AC15" s="52"/>
      <c r="AD15" s="251"/>
      <c r="AE15" s="251"/>
      <c r="AF15" s="251"/>
      <c r="AG15" s="251"/>
      <c r="AH15" s="505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</row>
    <row r="16" spans="1:64" ht="14.25" customHeight="1">
      <c r="A16" s="630" t="s">
        <v>64</v>
      </c>
      <c r="B16" s="635" t="s">
        <v>236</v>
      </c>
      <c r="C16" s="631">
        <v>0</v>
      </c>
      <c r="D16" s="631">
        <v>2</v>
      </c>
      <c r="E16" s="631">
        <v>0</v>
      </c>
      <c r="F16" s="631">
        <v>1</v>
      </c>
      <c r="G16" s="172">
        <v>1</v>
      </c>
      <c r="H16" s="78"/>
      <c r="I16" s="115"/>
      <c r="J16" s="518" t="s">
        <v>287</v>
      </c>
      <c r="K16" s="519" t="s">
        <v>13</v>
      </c>
      <c r="L16" s="533">
        <v>3</v>
      </c>
      <c r="M16" s="533">
        <v>0</v>
      </c>
      <c r="N16" s="533">
        <v>0</v>
      </c>
      <c r="O16" s="533">
        <v>3</v>
      </c>
      <c r="P16" s="532">
        <v>3</v>
      </c>
      <c r="Q16" s="78"/>
      <c r="R16" s="78"/>
      <c r="S16" s="75" t="s">
        <v>38</v>
      </c>
      <c r="T16" s="558" t="s">
        <v>285</v>
      </c>
      <c r="U16" s="368" t="s">
        <v>63</v>
      </c>
      <c r="V16" s="551">
        <v>3</v>
      </c>
      <c r="W16" s="551">
        <v>0</v>
      </c>
      <c r="X16" s="551">
        <v>0</v>
      </c>
      <c r="Y16" s="551">
        <v>3</v>
      </c>
      <c r="Z16" s="524">
        <v>5</v>
      </c>
      <c r="AA16" s="88"/>
      <c r="AB16" s="9"/>
      <c r="AC16" s="52"/>
      <c r="AD16" s="251"/>
      <c r="AE16" s="251"/>
      <c r="AF16" s="251"/>
      <c r="AG16" s="251"/>
      <c r="AH16" s="505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</row>
    <row r="17" spans="1:64" ht="14.25" customHeight="1" thickBot="1">
      <c r="A17" s="793" t="s">
        <v>66</v>
      </c>
      <c r="B17" s="794"/>
      <c r="C17" s="629">
        <f>SUM(C10:C16)</f>
        <v>17</v>
      </c>
      <c r="D17" s="674">
        <f t="shared" ref="D17:G17" si="0">SUM(D10:D16)</f>
        <v>6</v>
      </c>
      <c r="E17" s="674">
        <f t="shared" si="0"/>
        <v>4</v>
      </c>
      <c r="F17" s="674">
        <f t="shared" si="0"/>
        <v>22</v>
      </c>
      <c r="G17" s="600">
        <f t="shared" si="0"/>
        <v>31</v>
      </c>
      <c r="H17" s="78"/>
      <c r="I17" s="115"/>
      <c r="J17" s="785" t="s">
        <v>66</v>
      </c>
      <c r="K17" s="786"/>
      <c r="L17" s="559">
        <f>SUM(L10:L16)</f>
        <v>17</v>
      </c>
      <c r="M17" s="559">
        <f t="shared" ref="M17:P17" si="1">SUM(M10:M16)</f>
        <v>4</v>
      </c>
      <c r="N17" s="559">
        <f t="shared" si="1"/>
        <v>4</v>
      </c>
      <c r="O17" s="559">
        <f t="shared" si="1"/>
        <v>21</v>
      </c>
      <c r="P17" s="559">
        <f t="shared" si="1"/>
        <v>30</v>
      </c>
      <c r="Q17" s="78"/>
      <c r="R17" s="78"/>
      <c r="S17" s="75" t="s">
        <v>38</v>
      </c>
      <c r="T17" s="518" t="s">
        <v>286</v>
      </c>
      <c r="U17" s="520" t="s">
        <v>236</v>
      </c>
      <c r="V17" s="533">
        <v>0</v>
      </c>
      <c r="W17" s="533">
        <v>2</v>
      </c>
      <c r="X17" s="533">
        <v>0</v>
      </c>
      <c r="Y17" s="533">
        <v>1</v>
      </c>
      <c r="Z17" s="512">
        <v>1</v>
      </c>
      <c r="AA17" s="88"/>
      <c r="AB17" s="9"/>
      <c r="AC17" s="52"/>
      <c r="AD17" s="251"/>
      <c r="AE17" s="251"/>
      <c r="AF17" s="251"/>
      <c r="AG17" s="251"/>
      <c r="AH17" s="505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</row>
    <row r="18" spans="1:64" ht="14.25" customHeight="1">
      <c r="A18" s="254"/>
      <c r="B18" s="255"/>
      <c r="C18" s="258"/>
      <c r="D18" s="258"/>
      <c r="E18" s="258"/>
      <c r="F18" s="258"/>
      <c r="G18" s="259"/>
      <c r="H18" s="78"/>
      <c r="I18" s="115"/>
      <c r="J18" s="789"/>
      <c r="K18" s="790"/>
      <c r="L18" s="11"/>
      <c r="M18" s="11"/>
      <c r="N18" s="11"/>
      <c r="O18" s="11"/>
      <c r="P18" s="12"/>
      <c r="Q18" s="78"/>
      <c r="R18" s="78"/>
      <c r="S18" s="75" t="s">
        <v>38</v>
      </c>
      <c r="T18" s="518" t="s">
        <v>287</v>
      </c>
      <c r="U18" s="519" t="s">
        <v>13</v>
      </c>
      <c r="V18" s="533">
        <v>3</v>
      </c>
      <c r="W18" s="533">
        <v>0</v>
      </c>
      <c r="X18" s="533">
        <v>0</v>
      </c>
      <c r="Y18" s="533">
        <v>3</v>
      </c>
      <c r="Z18" s="512">
        <v>3</v>
      </c>
      <c r="AA18" s="88"/>
      <c r="AB18" s="9"/>
      <c r="AC18" s="52"/>
      <c r="AD18" s="251"/>
      <c r="AE18" s="251"/>
      <c r="AF18" s="251"/>
      <c r="AG18" s="251"/>
      <c r="AH18" s="505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</row>
    <row r="19" spans="1:64" ht="15" customHeight="1">
      <c r="A19" s="254"/>
      <c r="B19" s="255"/>
      <c r="C19" s="258"/>
      <c r="D19" s="258"/>
      <c r="E19" s="258"/>
      <c r="F19" s="258"/>
      <c r="G19" s="259"/>
      <c r="H19" s="78"/>
      <c r="I19" s="115"/>
      <c r="J19" s="255"/>
      <c r="K19" s="255"/>
      <c r="L19" s="258"/>
      <c r="M19" s="258"/>
      <c r="N19" s="258"/>
      <c r="O19" s="258"/>
      <c r="P19" s="259"/>
      <c r="Q19" s="78"/>
      <c r="R19" s="78"/>
      <c r="S19" s="75"/>
      <c r="T19" s="811" t="s">
        <v>39</v>
      </c>
      <c r="U19" s="812"/>
      <c r="V19" s="66">
        <f>SUM(V12:V18)</f>
        <v>17</v>
      </c>
      <c r="W19" s="66">
        <f t="shared" ref="W19:Z19" si="2">SUM(W12:W18)</f>
        <v>4</v>
      </c>
      <c r="X19" s="66">
        <f t="shared" si="2"/>
        <v>4</v>
      </c>
      <c r="Y19" s="66">
        <f t="shared" si="2"/>
        <v>21</v>
      </c>
      <c r="Z19" s="55">
        <f t="shared" si="2"/>
        <v>30</v>
      </c>
      <c r="AA19" s="88"/>
      <c r="AB19" s="9"/>
      <c r="AC19" s="52"/>
      <c r="AD19" s="251"/>
      <c r="AE19" s="251"/>
      <c r="AF19" s="251"/>
      <c r="AG19" s="251"/>
      <c r="AH19" s="505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</row>
    <row r="20" spans="1:64" ht="15" customHeight="1" thickBot="1">
      <c r="A20" s="254"/>
      <c r="B20" s="255"/>
      <c r="C20" s="258"/>
      <c r="D20" s="258"/>
      <c r="E20" s="258"/>
      <c r="F20" s="258"/>
      <c r="G20" s="259"/>
      <c r="H20" s="78"/>
      <c r="I20" s="115"/>
      <c r="J20" s="255"/>
      <c r="K20" s="255"/>
      <c r="L20" s="258"/>
      <c r="M20" s="258"/>
      <c r="N20" s="258"/>
      <c r="O20" s="258"/>
      <c r="P20" s="259"/>
      <c r="Q20" s="78"/>
      <c r="R20" s="78"/>
      <c r="S20" s="75"/>
      <c r="T20" s="754" t="s">
        <v>40</v>
      </c>
      <c r="U20" s="755"/>
      <c r="V20" s="756">
        <f>V19+V11</f>
        <v>17</v>
      </c>
      <c r="W20" s="756">
        <f>W19+W11</f>
        <v>4</v>
      </c>
      <c r="X20" s="756">
        <f>X19+X11</f>
        <v>4</v>
      </c>
      <c r="Y20" s="756">
        <f>Y19+Y11</f>
        <v>21</v>
      </c>
      <c r="Z20" s="757">
        <f>Z19+Z11</f>
        <v>30</v>
      </c>
      <c r="AA20" s="88"/>
      <c r="AB20" s="260" t="s">
        <v>40</v>
      </c>
      <c r="AC20" s="250"/>
      <c r="AD20" s="11">
        <f>SUM(AD10:AD19)</f>
        <v>0</v>
      </c>
      <c r="AE20" s="11">
        <f>SUM(AE10:AE19)</f>
        <v>0</v>
      </c>
      <c r="AF20" s="11">
        <f>SUM(AF10:AF19)</f>
        <v>0</v>
      </c>
      <c r="AG20" s="11">
        <f>SUM(AG10:AG19)</f>
        <v>0</v>
      </c>
      <c r="AH20" s="54">
        <f>SUM(AH10:AH19)</f>
        <v>0</v>
      </c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</row>
    <row r="21" spans="1:64" ht="30" customHeight="1" thickBot="1">
      <c r="A21" s="796" t="s">
        <v>16</v>
      </c>
      <c r="B21" s="791"/>
      <c r="C21" s="791"/>
      <c r="D21" s="791"/>
      <c r="E21" s="791"/>
      <c r="F21" s="791"/>
      <c r="G21" s="792"/>
      <c r="H21" s="78"/>
      <c r="I21" s="78"/>
      <c r="J21" s="796" t="s">
        <v>16</v>
      </c>
      <c r="K21" s="791"/>
      <c r="L21" s="791"/>
      <c r="M21" s="791"/>
      <c r="N21" s="791"/>
      <c r="O21" s="791"/>
      <c r="P21" s="792"/>
      <c r="Q21" s="78"/>
      <c r="R21" s="78"/>
      <c r="S21" s="75"/>
      <c r="T21" s="815" t="s">
        <v>16</v>
      </c>
      <c r="U21" s="815"/>
      <c r="V21" s="815"/>
      <c r="W21" s="815"/>
      <c r="X21" s="815"/>
      <c r="Y21" s="815"/>
      <c r="Z21" s="816"/>
      <c r="AA21" s="88"/>
      <c r="AB21" s="796" t="s">
        <v>16</v>
      </c>
      <c r="AC21" s="791"/>
      <c r="AD21" s="791"/>
      <c r="AE21" s="791"/>
      <c r="AF21" s="791"/>
      <c r="AG21" s="791"/>
      <c r="AH21" s="792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</row>
    <row r="22" spans="1:64" ht="30" customHeight="1">
      <c r="A22" s="636" t="s">
        <v>50</v>
      </c>
      <c r="B22" s="636" t="s">
        <v>51</v>
      </c>
      <c r="C22" s="637" t="s">
        <v>7</v>
      </c>
      <c r="D22" s="637" t="s">
        <v>52</v>
      </c>
      <c r="E22" s="637" t="s">
        <v>9</v>
      </c>
      <c r="F22" s="637" t="s">
        <v>53</v>
      </c>
      <c r="G22" s="171" t="s">
        <v>54</v>
      </c>
      <c r="H22" s="78"/>
      <c r="I22" s="115"/>
      <c r="J22" s="561" t="s">
        <v>50</v>
      </c>
      <c r="K22" s="527" t="s">
        <v>51</v>
      </c>
      <c r="L22" s="526" t="s">
        <v>7</v>
      </c>
      <c r="M22" s="526" t="s">
        <v>52</v>
      </c>
      <c r="N22" s="526" t="s">
        <v>9</v>
      </c>
      <c r="O22" s="526" t="s">
        <v>53</v>
      </c>
      <c r="P22" s="528" t="s">
        <v>54</v>
      </c>
      <c r="Q22" s="78"/>
      <c r="R22" s="78"/>
      <c r="S22" s="72"/>
      <c r="T22" s="224" t="s">
        <v>5</v>
      </c>
      <c r="U22" s="225" t="s">
        <v>6</v>
      </c>
      <c r="V22" s="226" t="s">
        <v>7</v>
      </c>
      <c r="W22" s="226" t="s">
        <v>8</v>
      </c>
      <c r="X22" s="226" t="s">
        <v>9</v>
      </c>
      <c r="Y22" s="226" t="s">
        <v>10</v>
      </c>
      <c r="Z22" s="556" t="s">
        <v>11</v>
      </c>
      <c r="AA22" s="88"/>
      <c r="AB22" s="2" t="s">
        <v>5</v>
      </c>
      <c r="AC22" s="3" t="s">
        <v>6</v>
      </c>
      <c r="AD22" s="4" t="s">
        <v>7</v>
      </c>
      <c r="AE22" s="4" t="s">
        <v>8</v>
      </c>
      <c r="AF22" s="4" t="s">
        <v>9</v>
      </c>
      <c r="AG22" s="4" t="s">
        <v>10</v>
      </c>
      <c r="AH22" s="562" t="s">
        <v>11</v>
      </c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</row>
    <row r="23" spans="1:64" ht="15" customHeight="1">
      <c r="A23" s="638" t="s">
        <v>76</v>
      </c>
      <c r="B23" s="638" t="s">
        <v>77</v>
      </c>
      <c r="C23" s="639">
        <v>2</v>
      </c>
      <c r="D23" s="639">
        <v>0</v>
      </c>
      <c r="E23" s="639">
        <v>2</v>
      </c>
      <c r="F23" s="639">
        <v>3</v>
      </c>
      <c r="G23" s="172">
        <v>4</v>
      </c>
      <c r="H23" s="78"/>
      <c r="I23" s="115"/>
      <c r="J23" s="557" t="s">
        <v>288</v>
      </c>
      <c r="K23" s="534" t="s">
        <v>68</v>
      </c>
      <c r="L23" s="533">
        <v>3</v>
      </c>
      <c r="M23" s="533">
        <v>0</v>
      </c>
      <c r="N23" s="533">
        <v>2</v>
      </c>
      <c r="O23" s="533">
        <v>4</v>
      </c>
      <c r="P23" s="532">
        <v>6</v>
      </c>
      <c r="Q23" s="78"/>
      <c r="R23" s="78"/>
      <c r="S23" s="73" t="s">
        <v>36</v>
      </c>
      <c r="T23" s="93" t="s">
        <v>17</v>
      </c>
      <c r="U23" s="94" t="s">
        <v>73</v>
      </c>
      <c r="V23" s="95">
        <v>2</v>
      </c>
      <c r="W23" s="95">
        <v>0</v>
      </c>
      <c r="X23" s="95">
        <v>0</v>
      </c>
      <c r="Y23" s="95">
        <v>2</v>
      </c>
      <c r="Z23" s="96">
        <v>3</v>
      </c>
      <c r="AA23" s="60"/>
      <c r="AB23" s="93" t="s">
        <v>17</v>
      </c>
      <c r="AC23" s="94" t="s">
        <v>73</v>
      </c>
      <c r="AD23" s="95">
        <v>2</v>
      </c>
      <c r="AE23" s="95">
        <v>0</v>
      </c>
      <c r="AF23" s="95">
        <v>0</v>
      </c>
      <c r="AG23" s="95">
        <v>2</v>
      </c>
      <c r="AH23" s="96">
        <v>3</v>
      </c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</row>
    <row r="24" spans="1:64" ht="15" customHeight="1">
      <c r="A24" s="638" t="s">
        <v>78</v>
      </c>
      <c r="B24" s="638" t="s">
        <v>79</v>
      </c>
      <c r="C24" s="639">
        <v>3</v>
      </c>
      <c r="D24" s="639">
        <v>0</v>
      </c>
      <c r="E24" s="639">
        <v>0</v>
      </c>
      <c r="F24" s="639">
        <v>3</v>
      </c>
      <c r="G24" s="172">
        <v>4</v>
      </c>
      <c r="H24" s="78"/>
      <c r="I24" s="115"/>
      <c r="J24" s="557" t="s">
        <v>289</v>
      </c>
      <c r="K24" s="534" t="s">
        <v>70</v>
      </c>
      <c r="L24" s="533">
        <v>3</v>
      </c>
      <c r="M24" s="533">
        <v>2</v>
      </c>
      <c r="N24" s="533">
        <v>0</v>
      </c>
      <c r="O24" s="533">
        <v>4</v>
      </c>
      <c r="P24" s="532">
        <v>6</v>
      </c>
      <c r="Q24" s="78"/>
      <c r="R24" s="78"/>
      <c r="S24" s="73" t="s">
        <v>36</v>
      </c>
      <c r="T24" s="557" t="s">
        <v>292</v>
      </c>
      <c r="U24" s="537" t="s">
        <v>60</v>
      </c>
      <c r="V24" s="516">
        <v>2</v>
      </c>
      <c r="W24" s="516">
        <v>0</v>
      </c>
      <c r="X24" s="516">
        <v>0</v>
      </c>
      <c r="Y24" s="516">
        <v>2</v>
      </c>
      <c r="Z24" s="105">
        <v>3</v>
      </c>
      <c r="AA24" s="88"/>
      <c r="AB24" s="557" t="s">
        <v>292</v>
      </c>
      <c r="AC24" s="537" t="s">
        <v>60</v>
      </c>
      <c r="AD24" s="516">
        <v>2</v>
      </c>
      <c r="AE24" s="516">
        <v>0</v>
      </c>
      <c r="AF24" s="516">
        <v>0</v>
      </c>
      <c r="AG24" s="516">
        <v>2</v>
      </c>
      <c r="AH24" s="105">
        <v>3</v>
      </c>
      <c r="AI24" s="116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</row>
    <row r="25" spans="1:64" ht="15" customHeight="1">
      <c r="A25" s="638" t="s">
        <v>69</v>
      </c>
      <c r="B25" s="638" t="s">
        <v>70</v>
      </c>
      <c r="C25" s="639">
        <v>3</v>
      </c>
      <c r="D25" s="639">
        <v>2</v>
      </c>
      <c r="E25" s="639">
        <v>0</v>
      </c>
      <c r="F25" s="639">
        <v>4</v>
      </c>
      <c r="G25" s="172">
        <v>6</v>
      </c>
      <c r="H25" s="78"/>
      <c r="I25" s="115"/>
      <c r="J25" s="521" t="s">
        <v>290</v>
      </c>
      <c r="K25" s="514" t="s">
        <v>72</v>
      </c>
      <c r="L25" s="515">
        <v>3</v>
      </c>
      <c r="M25" s="515">
        <v>0</v>
      </c>
      <c r="N25" s="515">
        <v>2</v>
      </c>
      <c r="O25" s="515">
        <v>4</v>
      </c>
      <c r="P25" s="515">
        <v>6</v>
      </c>
      <c r="Q25" s="78"/>
      <c r="R25" s="78"/>
      <c r="S25" s="73" t="s">
        <v>36</v>
      </c>
      <c r="T25" s="14" t="s">
        <v>71</v>
      </c>
      <c r="U25" s="16" t="s">
        <v>72</v>
      </c>
      <c r="V25" s="17">
        <v>3</v>
      </c>
      <c r="W25" s="17">
        <v>0</v>
      </c>
      <c r="X25" s="17">
        <v>2</v>
      </c>
      <c r="Y25" s="17">
        <v>4</v>
      </c>
      <c r="Z25" s="18">
        <v>6</v>
      </c>
      <c r="AA25" s="88"/>
      <c r="AB25" s="9"/>
      <c r="AC25" s="52"/>
      <c r="AD25" s="251"/>
      <c r="AE25" s="251"/>
      <c r="AF25" s="251"/>
      <c r="AG25" s="251"/>
      <c r="AH25" s="505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15" customHeight="1">
      <c r="A26" s="638" t="s">
        <v>239</v>
      </c>
      <c r="B26" s="638" t="s">
        <v>377</v>
      </c>
      <c r="C26" s="639">
        <v>2</v>
      </c>
      <c r="D26" s="639">
        <v>0</v>
      </c>
      <c r="E26" s="639">
        <v>2</v>
      </c>
      <c r="F26" s="639">
        <v>3</v>
      </c>
      <c r="G26" s="172">
        <v>5</v>
      </c>
      <c r="H26" s="78"/>
      <c r="I26" s="115"/>
      <c r="J26" s="521" t="s">
        <v>291</v>
      </c>
      <c r="K26" s="534" t="s">
        <v>74</v>
      </c>
      <c r="L26" s="515">
        <v>2</v>
      </c>
      <c r="M26" s="515">
        <v>0</v>
      </c>
      <c r="N26" s="515">
        <v>0</v>
      </c>
      <c r="O26" s="515">
        <v>2</v>
      </c>
      <c r="P26" s="515">
        <v>3</v>
      </c>
      <c r="Q26" s="78"/>
      <c r="R26" s="78"/>
      <c r="S26" s="77"/>
      <c r="T26" s="811" t="s">
        <v>37</v>
      </c>
      <c r="U26" s="812"/>
      <c r="V26" s="66">
        <f>SUM(V23:V25)</f>
        <v>7</v>
      </c>
      <c r="W26" s="66">
        <f t="shared" ref="W26:Z26" si="3">SUM(W23:W25)</f>
        <v>0</v>
      </c>
      <c r="X26" s="66">
        <f t="shared" si="3"/>
        <v>2</v>
      </c>
      <c r="Y26" s="66">
        <f t="shared" si="3"/>
        <v>8</v>
      </c>
      <c r="Z26" s="55">
        <f t="shared" si="3"/>
        <v>12</v>
      </c>
      <c r="AA26" s="88"/>
      <c r="AB26" s="9"/>
      <c r="AC26" s="52"/>
      <c r="AD26" s="251"/>
      <c r="AE26" s="251"/>
      <c r="AF26" s="251"/>
      <c r="AG26" s="251"/>
      <c r="AH26" s="505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64" ht="15" customHeight="1">
      <c r="A27" s="638" t="s">
        <v>67</v>
      </c>
      <c r="B27" s="638" t="s">
        <v>68</v>
      </c>
      <c r="C27" s="639">
        <v>3</v>
      </c>
      <c r="D27" s="639">
        <v>0</v>
      </c>
      <c r="E27" s="639">
        <v>2</v>
      </c>
      <c r="F27" s="639">
        <v>4</v>
      </c>
      <c r="G27" s="172">
        <v>6</v>
      </c>
      <c r="H27" s="78"/>
      <c r="I27" s="115"/>
      <c r="J27" s="557" t="s">
        <v>292</v>
      </c>
      <c r="K27" s="537" t="s">
        <v>60</v>
      </c>
      <c r="L27" s="516">
        <v>2</v>
      </c>
      <c r="M27" s="516">
        <v>0</v>
      </c>
      <c r="N27" s="516">
        <v>0</v>
      </c>
      <c r="O27" s="516">
        <v>2</v>
      </c>
      <c r="P27" s="535">
        <v>3</v>
      </c>
      <c r="Q27" s="78"/>
      <c r="R27" s="78"/>
      <c r="S27" s="75" t="s">
        <v>38</v>
      </c>
      <c r="T27" s="701" t="s">
        <v>69</v>
      </c>
      <c r="U27" s="42" t="s">
        <v>70</v>
      </c>
      <c r="V27" s="37">
        <v>3</v>
      </c>
      <c r="W27" s="37">
        <v>2</v>
      </c>
      <c r="X27" s="37">
        <v>0</v>
      </c>
      <c r="Y27" s="37">
        <v>4</v>
      </c>
      <c r="Z27" s="512">
        <v>6</v>
      </c>
      <c r="AA27" s="88"/>
      <c r="AB27" s="9"/>
      <c r="AC27" s="52"/>
      <c r="AD27" s="251"/>
      <c r="AE27" s="251"/>
      <c r="AF27" s="251"/>
      <c r="AG27" s="251"/>
      <c r="AH27" s="505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</row>
    <row r="28" spans="1:64" ht="15" customHeight="1">
      <c r="A28" s="638" t="s">
        <v>294</v>
      </c>
      <c r="B28" s="641" t="s">
        <v>33</v>
      </c>
      <c r="C28" s="639">
        <v>3</v>
      </c>
      <c r="D28" s="639">
        <v>0</v>
      </c>
      <c r="E28" s="639">
        <v>0</v>
      </c>
      <c r="F28" s="639">
        <v>3</v>
      </c>
      <c r="G28" s="172">
        <v>3</v>
      </c>
      <c r="H28" s="78"/>
      <c r="I28" s="115"/>
      <c r="J28" s="504" t="s">
        <v>293</v>
      </c>
      <c r="K28" s="574" t="s">
        <v>73</v>
      </c>
      <c r="L28" s="575">
        <v>2</v>
      </c>
      <c r="M28" s="575">
        <v>0</v>
      </c>
      <c r="N28" s="575">
        <v>0</v>
      </c>
      <c r="O28" s="575">
        <v>2</v>
      </c>
      <c r="P28" s="575">
        <v>3</v>
      </c>
      <c r="Q28" s="78"/>
      <c r="R28" s="78"/>
      <c r="S28" s="75" t="s">
        <v>38</v>
      </c>
      <c r="T28" s="701" t="s">
        <v>67</v>
      </c>
      <c r="U28" s="42" t="s">
        <v>68</v>
      </c>
      <c r="V28" s="37">
        <v>3</v>
      </c>
      <c r="W28" s="37">
        <v>0</v>
      </c>
      <c r="X28" s="37">
        <v>2</v>
      </c>
      <c r="Y28" s="37">
        <v>4</v>
      </c>
      <c r="Z28" s="512">
        <v>6</v>
      </c>
      <c r="AA28" s="88"/>
      <c r="AB28" s="9"/>
      <c r="AC28" s="52"/>
      <c r="AD28" s="251"/>
      <c r="AE28" s="251"/>
      <c r="AF28" s="251"/>
      <c r="AG28" s="251"/>
      <c r="AH28" s="505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ht="15" customHeight="1">
      <c r="A29" s="638" t="s">
        <v>75</v>
      </c>
      <c r="B29" s="641" t="s">
        <v>241</v>
      </c>
      <c r="C29" s="639">
        <v>0</v>
      </c>
      <c r="D29" s="639">
        <v>2</v>
      </c>
      <c r="E29" s="639">
        <v>0</v>
      </c>
      <c r="F29" s="639">
        <v>1</v>
      </c>
      <c r="G29" s="172">
        <v>1</v>
      </c>
      <c r="H29" s="78"/>
      <c r="I29" s="115"/>
      <c r="J29" s="518" t="s">
        <v>294</v>
      </c>
      <c r="K29" s="519" t="s">
        <v>19</v>
      </c>
      <c r="L29" s="533">
        <v>3</v>
      </c>
      <c r="M29" s="533">
        <v>0</v>
      </c>
      <c r="N29" s="533">
        <v>0</v>
      </c>
      <c r="O29" s="533">
        <v>3</v>
      </c>
      <c r="P29" s="532">
        <v>3</v>
      </c>
      <c r="Q29" s="78"/>
      <c r="R29" s="78"/>
      <c r="S29" s="75" t="s">
        <v>38</v>
      </c>
      <c r="T29" s="758" t="s">
        <v>18</v>
      </c>
      <c r="U29" s="34" t="s">
        <v>33</v>
      </c>
      <c r="V29" s="8">
        <v>3</v>
      </c>
      <c r="W29" s="8">
        <v>0</v>
      </c>
      <c r="X29" s="8">
        <v>0</v>
      </c>
      <c r="Y29" s="8">
        <v>3</v>
      </c>
      <c r="Z29" s="35">
        <v>3</v>
      </c>
      <c r="AA29" s="88"/>
      <c r="AB29" s="9"/>
      <c r="AC29" s="52"/>
      <c r="AD29" s="251"/>
      <c r="AE29" s="251"/>
      <c r="AF29" s="251"/>
      <c r="AG29" s="251"/>
      <c r="AH29" s="505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64" ht="15" customHeight="1">
      <c r="A30" s="793" t="s">
        <v>66</v>
      </c>
      <c r="B30" s="794"/>
      <c r="C30" s="640">
        <f>SUM(C23:C29)</f>
        <v>16</v>
      </c>
      <c r="D30" s="679">
        <f t="shared" ref="D30:G30" si="4">SUM(D23:D29)</f>
        <v>4</v>
      </c>
      <c r="E30" s="679">
        <f t="shared" si="4"/>
        <v>6</v>
      </c>
      <c r="F30" s="679">
        <f t="shared" si="4"/>
        <v>21</v>
      </c>
      <c r="G30" s="601">
        <f t="shared" si="4"/>
        <v>29</v>
      </c>
      <c r="H30" s="78"/>
      <c r="I30" s="115"/>
      <c r="J30" s="521" t="s">
        <v>178</v>
      </c>
      <c r="K30" s="520" t="s">
        <v>241</v>
      </c>
      <c r="L30" s="533">
        <v>0</v>
      </c>
      <c r="M30" s="533">
        <v>2</v>
      </c>
      <c r="N30" s="533">
        <v>0</v>
      </c>
      <c r="O30" s="533">
        <v>1</v>
      </c>
      <c r="P30" s="532">
        <v>1</v>
      </c>
      <c r="Q30" s="78"/>
      <c r="R30" s="78"/>
      <c r="S30" s="75" t="s">
        <v>38</v>
      </c>
      <c r="T30" s="14" t="s">
        <v>20</v>
      </c>
      <c r="U30" s="42" t="s">
        <v>74</v>
      </c>
      <c r="V30" s="17">
        <v>2</v>
      </c>
      <c r="W30" s="17">
        <v>0</v>
      </c>
      <c r="X30" s="17">
        <v>0</v>
      </c>
      <c r="Y30" s="17">
        <v>2</v>
      </c>
      <c r="Z30" s="18">
        <v>3</v>
      </c>
      <c r="AA30" s="88"/>
      <c r="AB30" s="9"/>
      <c r="AC30" s="52"/>
      <c r="AD30" s="251"/>
      <c r="AE30" s="251"/>
      <c r="AF30" s="251"/>
      <c r="AG30" s="251"/>
      <c r="AH30" s="505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</row>
    <row r="31" spans="1:64" ht="15" customHeight="1" thickBot="1">
      <c r="A31" s="254"/>
      <c r="B31" s="255"/>
      <c r="C31" s="258"/>
      <c r="D31" s="258"/>
      <c r="E31" s="258"/>
      <c r="F31" s="258"/>
      <c r="G31" s="259"/>
      <c r="H31" s="78"/>
      <c r="I31" s="115"/>
      <c r="J31" s="810" t="s">
        <v>66</v>
      </c>
      <c r="K31" s="786"/>
      <c r="L31" s="559">
        <f>SUM(L23:L30)</f>
        <v>18</v>
      </c>
      <c r="M31" s="559">
        <f t="shared" ref="M31:P31" si="5">SUM(M23:M30)</f>
        <v>4</v>
      </c>
      <c r="N31" s="559">
        <f t="shared" si="5"/>
        <v>4</v>
      </c>
      <c r="O31" s="559">
        <f t="shared" si="5"/>
        <v>22</v>
      </c>
      <c r="P31" s="559">
        <f t="shared" si="5"/>
        <v>31</v>
      </c>
      <c r="Q31" s="78"/>
      <c r="R31" s="78"/>
      <c r="S31" s="75" t="s">
        <v>38</v>
      </c>
      <c r="T31" s="14" t="s">
        <v>75</v>
      </c>
      <c r="U31" s="142" t="s">
        <v>65</v>
      </c>
      <c r="V31" s="37">
        <v>0</v>
      </c>
      <c r="W31" s="37">
        <v>2</v>
      </c>
      <c r="X31" s="37">
        <v>0</v>
      </c>
      <c r="Y31" s="37">
        <v>1</v>
      </c>
      <c r="Z31" s="512">
        <v>1</v>
      </c>
      <c r="AA31" s="88"/>
      <c r="AB31" s="9"/>
      <c r="AC31" s="52"/>
      <c r="AD31" s="251"/>
      <c r="AE31" s="251"/>
      <c r="AF31" s="251"/>
      <c r="AG31" s="251"/>
      <c r="AH31" s="505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</row>
    <row r="32" spans="1:64" ht="15" customHeight="1">
      <c r="A32" s="254"/>
      <c r="B32" s="255"/>
      <c r="C32" s="258"/>
      <c r="D32" s="258"/>
      <c r="E32" s="258"/>
      <c r="F32" s="258"/>
      <c r="G32" s="259"/>
      <c r="H32" s="78"/>
      <c r="I32" s="115"/>
      <c r="J32" s="255"/>
      <c r="K32" s="255"/>
      <c r="L32" s="258"/>
      <c r="M32" s="258"/>
      <c r="N32" s="258"/>
      <c r="O32" s="258"/>
      <c r="P32" s="259"/>
      <c r="Q32" s="78"/>
      <c r="R32" s="78"/>
      <c r="S32" s="75"/>
      <c r="T32" s="9"/>
      <c r="U32" s="10"/>
      <c r="V32" s="251"/>
      <c r="W32" s="251"/>
      <c r="X32" s="251"/>
      <c r="Y32" s="251"/>
      <c r="Z32" s="505"/>
      <c r="AA32" s="88"/>
      <c r="AB32" s="9"/>
      <c r="AC32" s="52"/>
      <c r="AD32" s="251"/>
      <c r="AE32" s="251"/>
      <c r="AF32" s="251"/>
      <c r="AG32" s="251"/>
      <c r="AH32" s="505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</row>
    <row r="33" spans="1:64" ht="15" customHeight="1">
      <c r="A33" s="254"/>
      <c r="B33" s="255"/>
      <c r="C33" s="258"/>
      <c r="D33" s="258"/>
      <c r="E33" s="258"/>
      <c r="F33" s="258"/>
      <c r="G33" s="259"/>
      <c r="H33" s="78"/>
      <c r="I33" s="115"/>
      <c r="J33" s="255"/>
      <c r="K33" s="255"/>
      <c r="L33" s="258"/>
      <c r="M33" s="258"/>
      <c r="N33" s="258"/>
      <c r="O33" s="258"/>
      <c r="P33" s="259"/>
      <c r="Q33" s="78"/>
      <c r="R33" s="78"/>
      <c r="S33" s="75"/>
      <c r="T33" s="811" t="s">
        <v>39</v>
      </c>
      <c r="U33" s="812"/>
      <c r="V33" s="66">
        <f>SUM(V27:V32)</f>
        <v>11</v>
      </c>
      <c r="W33" s="66">
        <f t="shared" ref="W33:Z33" si="6">SUM(W27:W32)</f>
        <v>4</v>
      </c>
      <c r="X33" s="66">
        <f t="shared" si="6"/>
        <v>2</v>
      </c>
      <c r="Y33" s="66">
        <f t="shared" si="6"/>
        <v>14</v>
      </c>
      <c r="Z33" s="55">
        <f t="shared" si="6"/>
        <v>19</v>
      </c>
      <c r="AA33" s="88"/>
      <c r="AB33" s="260" t="s">
        <v>40</v>
      </c>
      <c r="AC33" s="250"/>
      <c r="AD33" s="11">
        <f>SUM(AD23:AD32)</f>
        <v>4</v>
      </c>
      <c r="AE33" s="11">
        <f>SUM(AE23:AE32)</f>
        <v>0</v>
      </c>
      <c r="AF33" s="11">
        <f>SUM(AF23:AF32)</f>
        <v>0</v>
      </c>
      <c r="AG33" s="11">
        <f>SUM(AG23:AG32)</f>
        <v>4</v>
      </c>
      <c r="AH33" s="54">
        <f>SUM(AH23:AH32)</f>
        <v>6</v>
      </c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</row>
    <row r="34" spans="1:64" ht="15" customHeight="1" thickBot="1">
      <c r="A34" s="796" t="s">
        <v>22</v>
      </c>
      <c r="B34" s="791"/>
      <c r="C34" s="791"/>
      <c r="D34" s="791"/>
      <c r="E34" s="791"/>
      <c r="F34" s="791"/>
      <c r="G34" s="792"/>
      <c r="H34" s="78"/>
      <c r="I34" s="78"/>
      <c r="J34" s="791" t="s">
        <v>22</v>
      </c>
      <c r="K34" s="791"/>
      <c r="L34" s="791"/>
      <c r="M34" s="791"/>
      <c r="N34" s="791"/>
      <c r="O34" s="791"/>
      <c r="P34" s="792"/>
      <c r="Q34" s="78"/>
      <c r="R34" s="78"/>
      <c r="S34" s="75"/>
      <c r="T34" s="754" t="s">
        <v>40</v>
      </c>
      <c r="U34" s="755"/>
      <c r="V34" s="756">
        <f>SUM(V26,V33)</f>
        <v>18</v>
      </c>
      <c r="W34" s="756">
        <f t="shared" ref="W34:Z34" si="7">SUM(W26,W33)</f>
        <v>4</v>
      </c>
      <c r="X34" s="756">
        <f t="shared" si="7"/>
        <v>4</v>
      </c>
      <c r="Y34" s="756">
        <f t="shared" si="7"/>
        <v>22</v>
      </c>
      <c r="Z34" s="757">
        <f t="shared" si="7"/>
        <v>31</v>
      </c>
      <c r="AA34" s="88"/>
      <c r="AB34" s="254"/>
      <c r="AC34" s="255"/>
      <c r="AD34" s="258"/>
      <c r="AE34" s="258"/>
      <c r="AF34" s="258"/>
      <c r="AG34" s="258"/>
      <c r="AH34" s="67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64" ht="30" customHeight="1" thickBot="1">
      <c r="A35" s="642" t="s">
        <v>50</v>
      </c>
      <c r="B35" s="642" t="s">
        <v>51</v>
      </c>
      <c r="C35" s="643" t="s">
        <v>7</v>
      </c>
      <c r="D35" s="643" t="s">
        <v>52</v>
      </c>
      <c r="E35" s="643" t="s">
        <v>9</v>
      </c>
      <c r="F35" s="643" t="s">
        <v>53</v>
      </c>
      <c r="G35" s="171" t="s">
        <v>54</v>
      </c>
      <c r="H35" s="78"/>
      <c r="I35" s="78"/>
      <c r="J35" s="552" t="s">
        <v>50</v>
      </c>
      <c r="K35" s="553" t="s">
        <v>51</v>
      </c>
      <c r="L35" s="554" t="s">
        <v>7</v>
      </c>
      <c r="M35" s="554" t="s">
        <v>52</v>
      </c>
      <c r="N35" s="554" t="s">
        <v>9</v>
      </c>
      <c r="O35" s="554" t="s">
        <v>53</v>
      </c>
      <c r="P35" s="555" t="s">
        <v>54</v>
      </c>
      <c r="Q35" s="78"/>
      <c r="R35" s="78"/>
      <c r="S35" s="821" t="s">
        <v>22</v>
      </c>
      <c r="T35" s="815"/>
      <c r="U35" s="815"/>
      <c r="V35" s="815"/>
      <c r="W35" s="815"/>
      <c r="X35" s="815"/>
      <c r="Y35" s="815"/>
      <c r="Z35" s="259"/>
      <c r="AA35" s="88"/>
      <c r="AB35" s="796" t="s">
        <v>22</v>
      </c>
      <c r="AC35" s="791"/>
      <c r="AD35" s="791"/>
      <c r="AE35" s="791"/>
      <c r="AF35" s="791"/>
      <c r="AG35" s="791"/>
      <c r="AH35" s="792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64" ht="15" customHeight="1">
      <c r="A36" s="645" t="s">
        <v>90</v>
      </c>
      <c r="B36" s="645" t="s">
        <v>91</v>
      </c>
      <c r="C36" s="646">
        <v>2</v>
      </c>
      <c r="D36" s="646">
        <v>0</v>
      </c>
      <c r="E36" s="646">
        <v>2</v>
      </c>
      <c r="F36" s="646">
        <v>3</v>
      </c>
      <c r="G36" s="172">
        <v>4</v>
      </c>
      <c r="H36" s="78"/>
      <c r="I36" s="115"/>
      <c r="J36" s="521" t="s">
        <v>295</v>
      </c>
      <c r="K36" s="514" t="s">
        <v>81</v>
      </c>
      <c r="L36" s="522">
        <v>3</v>
      </c>
      <c r="M36" s="522">
        <v>0</v>
      </c>
      <c r="N36" s="522">
        <v>0</v>
      </c>
      <c r="O36" s="522">
        <v>3</v>
      </c>
      <c r="P36" s="522">
        <v>4</v>
      </c>
      <c r="Q36" s="78"/>
      <c r="R36" s="115"/>
      <c r="S36" s="77"/>
      <c r="T36" s="224" t="s">
        <v>5</v>
      </c>
      <c r="U36" s="225" t="s">
        <v>6</v>
      </c>
      <c r="V36" s="226" t="s">
        <v>7</v>
      </c>
      <c r="W36" s="226" t="s">
        <v>8</v>
      </c>
      <c r="X36" s="226" t="s">
        <v>9</v>
      </c>
      <c r="Y36" s="226" t="s">
        <v>10</v>
      </c>
      <c r="Z36" s="556" t="s">
        <v>11</v>
      </c>
      <c r="AA36" s="88"/>
      <c r="AB36" s="121" t="s">
        <v>5</v>
      </c>
      <c r="AC36" s="3" t="s">
        <v>6</v>
      </c>
      <c r="AD36" s="4" t="s">
        <v>7</v>
      </c>
      <c r="AE36" s="4" t="s">
        <v>8</v>
      </c>
      <c r="AF36" s="4" t="s">
        <v>9</v>
      </c>
      <c r="AG36" s="4" t="s">
        <v>10</v>
      </c>
      <c r="AH36" s="562" t="s">
        <v>11</v>
      </c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</row>
    <row r="37" spans="1:64" ht="16.5" customHeight="1">
      <c r="A37" s="534" t="s">
        <v>92</v>
      </c>
      <c r="B37" s="645" t="s">
        <v>93</v>
      </c>
      <c r="C37" s="646">
        <v>3</v>
      </c>
      <c r="D37" s="646">
        <v>0</v>
      </c>
      <c r="E37" s="646">
        <v>2</v>
      </c>
      <c r="F37" s="646">
        <v>4</v>
      </c>
      <c r="G37" s="172">
        <v>6</v>
      </c>
      <c r="H37" s="78"/>
      <c r="I37" s="115"/>
      <c r="J37" s="541" t="s">
        <v>296</v>
      </c>
      <c r="K37" s="536" t="s">
        <v>121</v>
      </c>
      <c r="L37" s="523">
        <v>3</v>
      </c>
      <c r="M37" s="523">
        <v>0</v>
      </c>
      <c r="N37" s="523">
        <v>0</v>
      </c>
      <c r="O37" s="523">
        <v>3</v>
      </c>
      <c r="P37" s="523">
        <v>4</v>
      </c>
      <c r="Q37" s="78"/>
      <c r="R37" s="78"/>
      <c r="S37" s="73" t="s">
        <v>36</v>
      </c>
      <c r="T37" s="521" t="s">
        <v>295</v>
      </c>
      <c r="U37" s="514" t="s">
        <v>81</v>
      </c>
      <c r="V37" s="522">
        <v>3</v>
      </c>
      <c r="W37" s="522">
        <v>0</v>
      </c>
      <c r="X37" s="522">
        <v>0</v>
      </c>
      <c r="Y37" s="522">
        <v>3</v>
      </c>
      <c r="Z37" s="699">
        <v>4</v>
      </c>
      <c r="AA37" s="118"/>
      <c r="AB37" s="182" t="s">
        <v>80</v>
      </c>
      <c r="AC37" s="16" t="s">
        <v>81</v>
      </c>
      <c r="AD37" s="19">
        <v>3</v>
      </c>
      <c r="AE37" s="19">
        <v>0</v>
      </c>
      <c r="AF37" s="19">
        <v>0</v>
      </c>
      <c r="AG37" s="19">
        <v>3</v>
      </c>
      <c r="AH37" s="19">
        <v>4</v>
      </c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64" ht="15" customHeight="1">
      <c r="A38" s="645" t="s">
        <v>94</v>
      </c>
      <c r="B38" s="645" t="s">
        <v>95</v>
      </c>
      <c r="C38" s="646">
        <v>2</v>
      </c>
      <c r="D38" s="646">
        <v>0</v>
      </c>
      <c r="E38" s="646">
        <v>2</v>
      </c>
      <c r="F38" s="646">
        <v>3</v>
      </c>
      <c r="G38" s="172">
        <v>5</v>
      </c>
      <c r="H38" s="78"/>
      <c r="I38" s="115"/>
      <c r="J38" s="504" t="s">
        <v>297</v>
      </c>
      <c r="K38" s="534" t="s">
        <v>83</v>
      </c>
      <c r="L38" s="525">
        <v>3</v>
      </c>
      <c r="M38" s="525">
        <v>0</v>
      </c>
      <c r="N38" s="525">
        <v>0</v>
      </c>
      <c r="O38" s="525">
        <v>3</v>
      </c>
      <c r="P38" s="525">
        <v>5</v>
      </c>
      <c r="Q38" s="78"/>
      <c r="R38" s="78"/>
      <c r="S38" s="73" t="s">
        <v>36</v>
      </c>
      <c r="T38" s="541" t="s">
        <v>296</v>
      </c>
      <c r="U38" s="536" t="s">
        <v>121</v>
      </c>
      <c r="V38" s="523">
        <v>3</v>
      </c>
      <c r="W38" s="523">
        <v>0</v>
      </c>
      <c r="X38" s="523">
        <v>0</v>
      </c>
      <c r="Y38" s="523">
        <v>3</v>
      </c>
      <c r="Z38" s="595">
        <v>4</v>
      </c>
      <c r="AA38" s="117"/>
      <c r="AB38" s="193"/>
      <c r="AC38" s="52"/>
      <c r="AD38" s="251"/>
      <c r="AE38" s="251"/>
      <c r="AF38" s="251"/>
      <c r="AG38" s="251"/>
      <c r="AH38" s="505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</row>
    <row r="39" spans="1:64" ht="15" customHeight="1">
      <c r="A39" s="645" t="s">
        <v>380</v>
      </c>
      <c r="B39" s="645" t="s">
        <v>114</v>
      </c>
      <c r="C39" s="646">
        <v>3</v>
      </c>
      <c r="D39" s="646">
        <v>0</v>
      </c>
      <c r="E39" s="646">
        <v>0</v>
      </c>
      <c r="F39" s="646">
        <v>3</v>
      </c>
      <c r="G39" s="194">
        <v>4</v>
      </c>
      <c r="H39" s="78"/>
      <c r="I39" s="115"/>
      <c r="J39" s="557" t="s">
        <v>298</v>
      </c>
      <c r="K39" s="534" t="s">
        <v>85</v>
      </c>
      <c r="L39" s="538">
        <v>3</v>
      </c>
      <c r="M39" s="538">
        <v>0</v>
      </c>
      <c r="N39" s="538">
        <v>0</v>
      </c>
      <c r="O39" s="538">
        <v>3</v>
      </c>
      <c r="P39" s="538">
        <v>4</v>
      </c>
      <c r="Q39" s="78"/>
      <c r="R39" s="78"/>
      <c r="S39" s="73" t="s">
        <v>36</v>
      </c>
      <c r="T39" s="504" t="s">
        <v>297</v>
      </c>
      <c r="U39" s="534" t="s">
        <v>83</v>
      </c>
      <c r="V39" s="525">
        <v>3</v>
      </c>
      <c r="W39" s="525">
        <v>0</v>
      </c>
      <c r="X39" s="525">
        <v>0</v>
      </c>
      <c r="Y39" s="525">
        <v>3</v>
      </c>
      <c r="Z39" s="700">
        <v>5</v>
      </c>
      <c r="AA39" s="117"/>
      <c r="AB39" s="193"/>
      <c r="AC39" s="52"/>
      <c r="AD39" s="251"/>
      <c r="AE39" s="251"/>
      <c r="AF39" s="251"/>
      <c r="AG39" s="251"/>
      <c r="AH39" s="505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</row>
    <row r="40" spans="1:64" ht="15" customHeight="1">
      <c r="A40" s="645" t="s">
        <v>96</v>
      </c>
      <c r="B40" s="645" t="s">
        <v>97</v>
      </c>
      <c r="C40" s="646">
        <v>2</v>
      </c>
      <c r="D40" s="646">
        <v>2</v>
      </c>
      <c r="E40" s="646">
        <v>0</v>
      </c>
      <c r="F40" s="646">
        <v>3</v>
      </c>
      <c r="G40" s="172">
        <v>5</v>
      </c>
      <c r="H40" s="78"/>
      <c r="I40" s="115"/>
      <c r="J40" s="557" t="s">
        <v>299</v>
      </c>
      <c r="K40" s="534" t="s">
        <v>86</v>
      </c>
      <c r="L40" s="538">
        <v>3</v>
      </c>
      <c r="M40" s="538">
        <v>0</v>
      </c>
      <c r="N40" s="538">
        <v>2</v>
      </c>
      <c r="O40" s="538">
        <v>4</v>
      </c>
      <c r="P40" s="538">
        <v>7</v>
      </c>
      <c r="Q40" s="78"/>
      <c r="R40" s="78"/>
      <c r="S40" s="73" t="s">
        <v>36</v>
      </c>
      <c r="T40" s="557" t="s">
        <v>298</v>
      </c>
      <c r="U40" s="534" t="s">
        <v>85</v>
      </c>
      <c r="V40" s="538">
        <v>3</v>
      </c>
      <c r="W40" s="538">
        <v>0</v>
      </c>
      <c r="X40" s="538">
        <v>0</v>
      </c>
      <c r="Y40" s="538">
        <v>3</v>
      </c>
      <c r="Z40" s="571">
        <v>4</v>
      </c>
      <c r="AA40" s="117"/>
      <c r="AB40" s="193"/>
      <c r="AC40" s="52"/>
      <c r="AD40" s="251"/>
      <c r="AE40" s="251"/>
      <c r="AF40" s="251"/>
      <c r="AG40" s="251"/>
      <c r="AH40" s="505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</row>
    <row r="41" spans="1:64" ht="15" customHeight="1">
      <c r="A41" s="645" t="s">
        <v>14</v>
      </c>
      <c r="B41" s="645" t="s">
        <v>61</v>
      </c>
      <c r="C41" s="646">
        <v>2</v>
      </c>
      <c r="D41" s="646">
        <v>0</v>
      </c>
      <c r="E41" s="646">
        <v>0</v>
      </c>
      <c r="F41" s="646">
        <v>2</v>
      </c>
      <c r="G41" s="172">
        <v>3</v>
      </c>
      <c r="H41" s="78"/>
      <c r="I41" s="115"/>
      <c r="J41" s="557" t="s">
        <v>300</v>
      </c>
      <c r="K41" s="534" t="s">
        <v>88</v>
      </c>
      <c r="L41" s="538">
        <v>1</v>
      </c>
      <c r="M41" s="538">
        <v>0</v>
      </c>
      <c r="N41" s="538">
        <v>2</v>
      </c>
      <c r="O41" s="538">
        <v>2</v>
      </c>
      <c r="P41" s="538">
        <v>3</v>
      </c>
      <c r="Q41" s="78"/>
      <c r="R41" s="78"/>
      <c r="S41" s="73" t="s">
        <v>36</v>
      </c>
      <c r="T41" s="557" t="s">
        <v>299</v>
      </c>
      <c r="U41" s="534" t="s">
        <v>86</v>
      </c>
      <c r="V41" s="538">
        <v>3</v>
      </c>
      <c r="W41" s="538">
        <v>0</v>
      </c>
      <c r="X41" s="538">
        <v>2</v>
      </c>
      <c r="Y41" s="538">
        <v>4</v>
      </c>
      <c r="Z41" s="571">
        <v>7</v>
      </c>
      <c r="AA41" s="117"/>
      <c r="AB41" s="193"/>
      <c r="AC41" s="52"/>
      <c r="AD41" s="251"/>
      <c r="AE41" s="251"/>
      <c r="AF41" s="251"/>
      <c r="AG41" s="251"/>
      <c r="AH41" s="505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</row>
    <row r="42" spans="1:64" ht="15" customHeight="1">
      <c r="A42" s="645" t="s">
        <v>15</v>
      </c>
      <c r="B42" s="645" t="s">
        <v>89</v>
      </c>
      <c r="C42" s="646">
        <v>2</v>
      </c>
      <c r="D42" s="646">
        <v>0</v>
      </c>
      <c r="E42" s="646">
        <v>0</v>
      </c>
      <c r="F42" s="646">
        <v>2</v>
      </c>
      <c r="G42" s="172">
        <v>3</v>
      </c>
      <c r="H42" s="78"/>
      <c r="I42" s="115"/>
      <c r="J42" s="557" t="s">
        <v>301</v>
      </c>
      <c r="K42" s="319" t="s">
        <v>89</v>
      </c>
      <c r="L42" s="551">
        <v>2</v>
      </c>
      <c r="M42" s="551">
        <v>0</v>
      </c>
      <c r="N42" s="551">
        <v>0</v>
      </c>
      <c r="O42" s="551">
        <v>2</v>
      </c>
      <c r="P42" s="513">
        <v>3</v>
      </c>
      <c r="Q42" s="78"/>
      <c r="R42" s="78"/>
      <c r="S42" s="73"/>
      <c r="T42" s="811" t="s">
        <v>37</v>
      </c>
      <c r="U42" s="812"/>
      <c r="V42" s="66">
        <f>SUM(V37:V41)</f>
        <v>15</v>
      </c>
      <c r="W42" s="66">
        <f t="shared" ref="W42:Z42" si="8">SUM(W37:W41)</f>
        <v>0</v>
      </c>
      <c r="X42" s="66">
        <f t="shared" si="8"/>
        <v>2</v>
      </c>
      <c r="Y42" s="66">
        <f t="shared" si="8"/>
        <v>16</v>
      </c>
      <c r="Z42" s="55">
        <f t="shared" si="8"/>
        <v>24</v>
      </c>
      <c r="AA42" s="117"/>
      <c r="AB42" s="193"/>
      <c r="AC42" s="52"/>
      <c r="AD42" s="251"/>
      <c r="AE42" s="251"/>
      <c r="AF42" s="251"/>
      <c r="AG42" s="251"/>
      <c r="AH42" s="505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</row>
    <row r="43" spans="1:64" ht="15" customHeight="1" thickBot="1">
      <c r="A43" s="793" t="s">
        <v>66</v>
      </c>
      <c r="B43" s="794"/>
      <c r="C43" s="644">
        <f>SUM(C36:C42)</f>
        <v>16</v>
      </c>
      <c r="D43" s="674">
        <f t="shared" ref="D43:G43" si="9">SUM(D36:D42)</f>
        <v>2</v>
      </c>
      <c r="E43" s="674">
        <f t="shared" si="9"/>
        <v>6</v>
      </c>
      <c r="F43" s="674">
        <f t="shared" si="9"/>
        <v>20</v>
      </c>
      <c r="G43" s="600">
        <f t="shared" si="9"/>
        <v>30</v>
      </c>
      <c r="H43" s="78"/>
      <c r="I43" s="115"/>
      <c r="J43" s="787" t="s">
        <v>66</v>
      </c>
      <c r="K43" s="788"/>
      <c r="L43" s="559">
        <f>SUM(L36:L42)</f>
        <v>18</v>
      </c>
      <c r="M43" s="559">
        <f t="shared" ref="M43:P43" si="10">SUM(M36:M42)</f>
        <v>0</v>
      </c>
      <c r="N43" s="559">
        <f t="shared" si="10"/>
        <v>4</v>
      </c>
      <c r="O43" s="559">
        <f t="shared" si="10"/>
        <v>20</v>
      </c>
      <c r="P43" s="559">
        <f t="shared" si="10"/>
        <v>30</v>
      </c>
      <c r="Q43" s="78"/>
      <c r="R43" s="78"/>
      <c r="S43" s="75" t="s">
        <v>38</v>
      </c>
      <c r="T43" s="701" t="s">
        <v>87</v>
      </c>
      <c r="U43" s="42" t="s">
        <v>88</v>
      </c>
      <c r="V43" s="38">
        <v>1</v>
      </c>
      <c r="W43" s="38">
        <v>0</v>
      </c>
      <c r="X43" s="38">
        <v>2</v>
      </c>
      <c r="Y43" s="38">
        <v>2</v>
      </c>
      <c r="Z43" s="185">
        <v>3</v>
      </c>
      <c r="AA43" s="117"/>
      <c r="AB43" s="193"/>
      <c r="AC43" s="52"/>
      <c r="AD43" s="251"/>
      <c r="AE43" s="251"/>
      <c r="AF43" s="251"/>
      <c r="AG43" s="251"/>
      <c r="AH43" s="505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</row>
    <row r="44" spans="1:64" ht="15" customHeight="1">
      <c r="A44" s="801"/>
      <c r="B44" s="802"/>
      <c r="C44" s="258"/>
      <c r="D44" s="258"/>
      <c r="E44" s="258"/>
      <c r="F44" s="258"/>
      <c r="G44" s="259"/>
      <c r="H44" s="78"/>
      <c r="I44" s="115"/>
      <c r="J44" s="180"/>
      <c r="K44" s="41"/>
      <c r="L44" s="251"/>
      <c r="M44" s="251"/>
      <c r="N44" s="251"/>
      <c r="O44" s="251"/>
      <c r="P44" s="505"/>
      <c r="Q44" s="78"/>
      <c r="R44" s="78"/>
      <c r="S44" s="75" t="s">
        <v>38</v>
      </c>
      <c r="T44" s="701" t="s">
        <v>15</v>
      </c>
      <c r="U44" s="147" t="s">
        <v>89</v>
      </c>
      <c r="V44" s="251">
        <v>2</v>
      </c>
      <c r="W44" s="251">
        <v>0</v>
      </c>
      <c r="X44" s="251">
        <v>0</v>
      </c>
      <c r="Y44" s="251">
        <v>2</v>
      </c>
      <c r="Z44" s="505">
        <v>3</v>
      </c>
      <c r="AA44" s="117"/>
      <c r="AB44" s="193"/>
      <c r="AC44" s="52"/>
      <c r="AD44" s="251"/>
      <c r="AE44" s="251"/>
      <c r="AF44" s="251"/>
      <c r="AG44" s="251"/>
      <c r="AH44" s="505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</row>
    <row r="45" spans="1:64" ht="15" customHeight="1">
      <c r="A45" s="254"/>
      <c r="B45" s="255"/>
      <c r="C45" s="258"/>
      <c r="D45" s="258"/>
      <c r="E45" s="258"/>
      <c r="F45" s="258"/>
      <c r="G45" s="259"/>
      <c r="H45" s="78"/>
      <c r="I45" s="115"/>
      <c r="J45" s="180"/>
      <c r="K45" s="41"/>
      <c r="L45" s="251"/>
      <c r="M45" s="251"/>
      <c r="N45" s="251"/>
      <c r="O45" s="251"/>
      <c r="P45" s="505"/>
      <c r="Q45" s="78"/>
      <c r="R45" s="78"/>
      <c r="S45" s="72"/>
      <c r="T45" s="811" t="s">
        <v>39</v>
      </c>
      <c r="U45" s="812"/>
      <c r="V45" s="66">
        <f>SUM(V43:V44)</f>
        <v>3</v>
      </c>
      <c r="W45" s="66">
        <f t="shared" ref="W45:Z45" si="11">SUM(W43:W44)</f>
        <v>0</v>
      </c>
      <c r="X45" s="66">
        <f t="shared" si="11"/>
        <v>2</v>
      </c>
      <c r="Y45" s="66">
        <f t="shared" si="11"/>
        <v>4</v>
      </c>
      <c r="Z45" s="55">
        <f t="shared" si="11"/>
        <v>6</v>
      </c>
      <c r="AA45" s="117"/>
      <c r="AB45" s="193"/>
      <c r="AC45" s="52"/>
      <c r="AD45" s="251"/>
      <c r="AE45" s="251"/>
      <c r="AF45" s="251"/>
      <c r="AG45" s="251"/>
      <c r="AH45" s="505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</row>
    <row r="46" spans="1:64" ht="15" customHeight="1" thickBot="1">
      <c r="A46" s="254"/>
      <c r="B46" s="255"/>
      <c r="C46" s="258"/>
      <c r="D46" s="258"/>
      <c r="E46" s="258"/>
      <c r="F46" s="258"/>
      <c r="G46" s="259"/>
      <c r="H46" s="78"/>
      <c r="I46" s="115"/>
      <c r="J46" s="789"/>
      <c r="K46" s="790"/>
      <c r="L46" s="11"/>
      <c r="M46" s="11"/>
      <c r="N46" s="11"/>
      <c r="O46" s="11"/>
      <c r="P46" s="12"/>
      <c r="Q46" s="78"/>
      <c r="R46" s="78"/>
      <c r="S46" s="75"/>
      <c r="T46" s="754" t="s">
        <v>40</v>
      </c>
      <c r="U46" s="755"/>
      <c r="V46" s="756">
        <f>SUM(V45,V42)</f>
        <v>18</v>
      </c>
      <c r="W46" s="756">
        <f t="shared" ref="W46:Z46" si="12">SUM(W45,W42)</f>
        <v>0</v>
      </c>
      <c r="X46" s="756">
        <f t="shared" si="12"/>
        <v>4</v>
      </c>
      <c r="Y46" s="756">
        <f t="shared" si="12"/>
        <v>20</v>
      </c>
      <c r="Z46" s="757">
        <f t="shared" si="12"/>
        <v>30</v>
      </c>
      <c r="AA46" s="117"/>
      <c r="AB46" s="249" t="s">
        <v>40</v>
      </c>
      <c r="AC46" s="56"/>
      <c r="AD46" s="134">
        <v>3</v>
      </c>
      <c r="AE46" s="134">
        <v>0</v>
      </c>
      <c r="AF46" s="134">
        <v>0</v>
      </c>
      <c r="AG46" s="134">
        <v>3</v>
      </c>
      <c r="AH46" s="135">
        <v>4</v>
      </c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</row>
    <row r="47" spans="1:64" ht="30" customHeight="1">
      <c r="A47" s="254"/>
      <c r="B47" s="255"/>
      <c r="C47" s="258"/>
      <c r="D47" s="258"/>
      <c r="E47" s="258"/>
      <c r="F47" s="258"/>
      <c r="G47" s="259"/>
      <c r="H47" s="78"/>
      <c r="I47" s="115"/>
      <c r="J47" s="254"/>
      <c r="K47" s="255"/>
      <c r="L47" s="258"/>
      <c r="M47" s="258"/>
      <c r="N47" s="258"/>
      <c r="O47" s="258"/>
      <c r="P47" s="259"/>
      <c r="Q47" s="78"/>
      <c r="R47" s="78"/>
      <c r="S47" s="75"/>
      <c r="T47" s="255"/>
      <c r="U47" s="255"/>
      <c r="V47" s="258"/>
      <c r="W47" s="258"/>
      <c r="X47" s="258"/>
      <c r="Y47" s="258"/>
      <c r="Z47" s="259"/>
      <c r="AA47" s="117"/>
      <c r="AH47" s="119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</row>
    <row r="48" spans="1:64" ht="30" customHeight="1" thickBot="1">
      <c r="A48" s="796" t="s">
        <v>24</v>
      </c>
      <c r="B48" s="791"/>
      <c r="C48" s="791"/>
      <c r="D48" s="791"/>
      <c r="E48" s="791"/>
      <c r="F48" s="791"/>
      <c r="G48" s="792"/>
      <c r="H48" s="78"/>
      <c r="I48" s="78"/>
      <c r="J48" s="796" t="s">
        <v>24</v>
      </c>
      <c r="K48" s="791"/>
      <c r="L48" s="791"/>
      <c r="M48" s="791"/>
      <c r="N48" s="791"/>
      <c r="O48" s="791"/>
      <c r="P48" s="792"/>
      <c r="Q48" s="78"/>
      <c r="R48" s="78"/>
      <c r="S48" s="73"/>
      <c r="T48" s="815" t="s">
        <v>24</v>
      </c>
      <c r="U48" s="815"/>
      <c r="V48" s="815"/>
      <c r="W48" s="815"/>
      <c r="X48" s="815"/>
      <c r="Y48" s="815"/>
      <c r="Z48" s="816"/>
      <c r="AA48" s="117"/>
      <c r="AB48" s="796" t="s">
        <v>24</v>
      </c>
      <c r="AC48" s="791"/>
      <c r="AD48" s="791"/>
      <c r="AE48" s="791"/>
      <c r="AF48" s="791"/>
      <c r="AG48" s="791"/>
      <c r="AH48" s="792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</row>
    <row r="49" spans="1:64" ht="30" customHeight="1">
      <c r="A49" s="647" t="s">
        <v>50</v>
      </c>
      <c r="B49" s="647" t="s">
        <v>51</v>
      </c>
      <c r="C49" s="648" t="s">
        <v>7</v>
      </c>
      <c r="D49" s="648" t="s">
        <v>52</v>
      </c>
      <c r="E49" s="648" t="s">
        <v>9</v>
      </c>
      <c r="F49" s="648" t="s">
        <v>53</v>
      </c>
      <c r="G49" s="171" t="s">
        <v>54</v>
      </c>
      <c r="H49" s="78"/>
      <c r="I49" s="78"/>
      <c r="J49" s="569" t="s">
        <v>50</v>
      </c>
      <c r="K49" s="566" t="s">
        <v>51</v>
      </c>
      <c r="L49" s="567" t="s">
        <v>7</v>
      </c>
      <c r="M49" s="567" t="s">
        <v>52</v>
      </c>
      <c r="N49" s="567" t="s">
        <v>9</v>
      </c>
      <c r="O49" s="567" t="s">
        <v>53</v>
      </c>
      <c r="P49" s="568" t="s">
        <v>54</v>
      </c>
      <c r="Q49" s="78"/>
      <c r="R49" s="78"/>
      <c r="S49" s="73"/>
      <c r="T49" s="224" t="s">
        <v>5</v>
      </c>
      <c r="U49" s="225" t="s">
        <v>6</v>
      </c>
      <c r="V49" s="226" t="s">
        <v>7</v>
      </c>
      <c r="W49" s="226" t="s">
        <v>8</v>
      </c>
      <c r="X49" s="226" t="s">
        <v>9</v>
      </c>
      <c r="Y49" s="226" t="s">
        <v>10</v>
      </c>
      <c r="Z49" s="556" t="s">
        <v>11</v>
      </c>
      <c r="AA49" s="89"/>
      <c r="AB49" s="121" t="s">
        <v>5</v>
      </c>
      <c r="AC49" s="3" t="s">
        <v>6</v>
      </c>
      <c r="AD49" s="4" t="s">
        <v>7</v>
      </c>
      <c r="AE49" s="4" t="s">
        <v>8</v>
      </c>
      <c r="AF49" s="4" t="s">
        <v>9</v>
      </c>
      <c r="AG49" s="4" t="s">
        <v>10</v>
      </c>
      <c r="AH49" s="562" t="s">
        <v>11</v>
      </c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</row>
    <row r="50" spans="1:64" ht="30" customHeight="1">
      <c r="A50" s="649" t="s">
        <v>112</v>
      </c>
      <c r="B50" s="649" t="s">
        <v>113</v>
      </c>
      <c r="C50" s="651">
        <v>2</v>
      </c>
      <c r="D50" s="651">
        <v>0</v>
      </c>
      <c r="E50" s="651">
        <v>2</v>
      </c>
      <c r="F50" s="651">
        <v>3</v>
      </c>
      <c r="G50" s="172">
        <v>4</v>
      </c>
      <c r="H50" s="78"/>
      <c r="I50" s="78"/>
      <c r="J50" s="541" t="s">
        <v>302</v>
      </c>
      <c r="K50" s="536" t="s">
        <v>108</v>
      </c>
      <c r="L50" s="523">
        <v>3</v>
      </c>
      <c r="M50" s="523">
        <v>0</v>
      </c>
      <c r="N50" s="523">
        <v>0</v>
      </c>
      <c r="O50" s="523">
        <v>3</v>
      </c>
      <c r="P50" s="523">
        <v>5</v>
      </c>
      <c r="Q50" s="78"/>
      <c r="R50" s="78"/>
      <c r="S50" s="73" t="s">
        <v>36</v>
      </c>
      <c r="T50" s="541" t="s">
        <v>302</v>
      </c>
      <c r="U50" s="536" t="s">
        <v>108</v>
      </c>
      <c r="V50" s="523">
        <v>3</v>
      </c>
      <c r="W50" s="523">
        <v>0</v>
      </c>
      <c r="X50" s="523">
        <v>0</v>
      </c>
      <c r="Y50" s="523">
        <v>3</v>
      </c>
      <c r="Z50" s="595">
        <v>5</v>
      </c>
      <c r="AA50" s="120"/>
      <c r="AB50" s="186" t="s">
        <v>98</v>
      </c>
      <c r="AC50" s="148" t="s">
        <v>99</v>
      </c>
      <c r="AD50" s="149">
        <v>2</v>
      </c>
      <c r="AE50" s="149">
        <v>0</v>
      </c>
      <c r="AF50" s="149">
        <v>0</v>
      </c>
      <c r="AG50" s="149">
        <v>2</v>
      </c>
      <c r="AH50" s="190">
        <v>3</v>
      </c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</row>
    <row r="51" spans="1:64" ht="30" customHeight="1">
      <c r="A51" s="649" t="s">
        <v>397</v>
      </c>
      <c r="B51" s="649" t="s">
        <v>115</v>
      </c>
      <c r="C51" s="651">
        <v>2</v>
      </c>
      <c r="D51" s="651">
        <v>2</v>
      </c>
      <c r="E51" s="651">
        <v>0</v>
      </c>
      <c r="F51" s="651">
        <v>3</v>
      </c>
      <c r="G51" s="194">
        <v>5</v>
      </c>
      <c r="H51" s="78"/>
      <c r="I51" s="115"/>
      <c r="J51" s="545" t="s">
        <v>303</v>
      </c>
      <c r="K51" s="544" t="s">
        <v>304</v>
      </c>
      <c r="L51" s="523">
        <v>0</v>
      </c>
      <c r="M51" s="523">
        <v>0</v>
      </c>
      <c r="N51" s="523">
        <v>4</v>
      </c>
      <c r="O51" s="523">
        <v>2</v>
      </c>
      <c r="P51" s="523">
        <v>4</v>
      </c>
      <c r="Q51" s="78"/>
      <c r="R51" s="78"/>
      <c r="S51" s="73" t="s">
        <v>36</v>
      </c>
      <c r="T51" s="545" t="s">
        <v>303</v>
      </c>
      <c r="U51" s="544" t="s">
        <v>304</v>
      </c>
      <c r="V51" s="523">
        <v>0</v>
      </c>
      <c r="W51" s="523">
        <v>0</v>
      </c>
      <c r="X51" s="523">
        <v>4</v>
      </c>
      <c r="Y51" s="523">
        <v>2</v>
      </c>
      <c r="Z51" s="595">
        <v>4</v>
      </c>
      <c r="AA51" s="89"/>
      <c r="AB51" s="186" t="s">
        <v>107</v>
      </c>
      <c r="AC51" s="148" t="s">
        <v>108</v>
      </c>
      <c r="AD51" s="149">
        <v>3</v>
      </c>
      <c r="AE51" s="149">
        <v>0</v>
      </c>
      <c r="AF51" s="149">
        <v>0</v>
      </c>
      <c r="AG51" s="149">
        <v>3</v>
      </c>
      <c r="AH51" s="190">
        <v>5</v>
      </c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</row>
    <row r="52" spans="1:64" ht="15" customHeight="1">
      <c r="A52" s="649" t="s">
        <v>116</v>
      </c>
      <c r="B52" s="649" t="s">
        <v>117</v>
      </c>
      <c r="C52" s="651">
        <v>3</v>
      </c>
      <c r="D52" s="651">
        <v>0</v>
      </c>
      <c r="E52" s="651">
        <v>2</v>
      </c>
      <c r="F52" s="651">
        <v>4</v>
      </c>
      <c r="G52" s="194">
        <v>6</v>
      </c>
      <c r="H52" s="78"/>
      <c r="I52" s="115"/>
      <c r="J52" s="541" t="s">
        <v>305</v>
      </c>
      <c r="K52" s="536" t="s">
        <v>101</v>
      </c>
      <c r="L52" s="517">
        <v>3</v>
      </c>
      <c r="M52" s="517">
        <v>0</v>
      </c>
      <c r="N52" s="517">
        <v>2</v>
      </c>
      <c r="O52" s="517">
        <v>4</v>
      </c>
      <c r="P52" s="517">
        <v>7</v>
      </c>
      <c r="Q52" s="78"/>
      <c r="R52" s="78"/>
      <c r="S52" s="73" t="s">
        <v>36</v>
      </c>
      <c r="T52" s="541" t="s">
        <v>305</v>
      </c>
      <c r="U52" s="536" t="s">
        <v>101</v>
      </c>
      <c r="V52" s="517">
        <v>3</v>
      </c>
      <c r="W52" s="517">
        <v>0</v>
      </c>
      <c r="X52" s="517">
        <v>2</v>
      </c>
      <c r="Y52" s="517">
        <v>4</v>
      </c>
      <c r="Z52" s="626">
        <v>7</v>
      </c>
      <c r="AA52" s="89"/>
      <c r="AB52" s="193"/>
      <c r="AC52" s="52"/>
      <c r="AD52" s="251"/>
      <c r="AE52" s="251"/>
      <c r="AF52" s="251"/>
      <c r="AG52" s="251"/>
      <c r="AH52" s="505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ht="15" customHeight="1">
      <c r="A53" s="649" t="s">
        <v>253</v>
      </c>
      <c r="B53" s="649" t="s">
        <v>254</v>
      </c>
      <c r="C53" s="651">
        <v>3</v>
      </c>
      <c r="D53" s="651">
        <v>0</v>
      </c>
      <c r="E53" s="651">
        <v>0</v>
      </c>
      <c r="F53" s="651">
        <v>3</v>
      </c>
      <c r="G53" s="194">
        <v>5</v>
      </c>
      <c r="H53" s="78"/>
      <c r="I53" s="115"/>
      <c r="J53" s="546" t="s">
        <v>306</v>
      </c>
      <c r="K53" s="544" t="s">
        <v>105</v>
      </c>
      <c r="L53" s="517">
        <v>2</v>
      </c>
      <c r="M53" s="517">
        <v>0</v>
      </c>
      <c r="N53" s="517">
        <v>0</v>
      </c>
      <c r="O53" s="517">
        <v>2</v>
      </c>
      <c r="P53" s="517">
        <v>3</v>
      </c>
      <c r="Q53" s="78"/>
      <c r="R53" s="78"/>
      <c r="S53" s="73" t="s">
        <v>36</v>
      </c>
      <c r="T53" s="546" t="s">
        <v>306</v>
      </c>
      <c r="U53" s="544" t="s">
        <v>105</v>
      </c>
      <c r="V53" s="517">
        <v>2</v>
      </c>
      <c r="W53" s="517">
        <v>0</v>
      </c>
      <c r="X53" s="517">
        <v>0</v>
      </c>
      <c r="Y53" s="517">
        <v>2</v>
      </c>
      <c r="Z53" s="626">
        <v>3</v>
      </c>
      <c r="AA53" s="89"/>
      <c r="AB53" s="9"/>
      <c r="AC53" s="52"/>
      <c r="AD53" s="251"/>
      <c r="AE53" s="251"/>
      <c r="AF53" s="251"/>
      <c r="AG53" s="251"/>
      <c r="AH53" s="505"/>
      <c r="AI53" s="101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</row>
    <row r="54" spans="1:64" ht="15" customHeight="1">
      <c r="A54" s="649" t="s">
        <v>20</v>
      </c>
      <c r="B54" s="649" t="s">
        <v>74</v>
      </c>
      <c r="C54" s="651">
        <v>2</v>
      </c>
      <c r="D54" s="651">
        <v>0</v>
      </c>
      <c r="E54" s="651">
        <v>0</v>
      </c>
      <c r="F54" s="651">
        <v>2</v>
      </c>
      <c r="G54" s="172">
        <v>3</v>
      </c>
      <c r="H54" s="78"/>
      <c r="I54" s="115"/>
      <c r="J54" s="564" t="s">
        <v>307</v>
      </c>
      <c r="K54" s="539" t="s">
        <v>103</v>
      </c>
      <c r="L54" s="523">
        <v>3</v>
      </c>
      <c r="M54" s="523">
        <v>0</v>
      </c>
      <c r="N54" s="523">
        <v>0</v>
      </c>
      <c r="O54" s="523">
        <v>3</v>
      </c>
      <c r="P54" s="523">
        <v>4</v>
      </c>
      <c r="Q54" s="78"/>
      <c r="R54" s="78"/>
      <c r="S54" s="73" t="s">
        <v>36</v>
      </c>
      <c r="T54" s="702" t="s">
        <v>110</v>
      </c>
      <c r="U54" s="144" t="s">
        <v>111</v>
      </c>
      <c r="V54" s="551">
        <v>0</v>
      </c>
      <c r="W54" s="551">
        <v>0</v>
      </c>
      <c r="X54" s="551">
        <v>0</v>
      </c>
      <c r="Y54" s="551">
        <v>0</v>
      </c>
      <c r="Z54" s="524">
        <v>4</v>
      </c>
      <c r="AA54" s="89"/>
      <c r="AB54" s="9"/>
      <c r="AC54" s="52"/>
      <c r="AD54" s="251"/>
      <c r="AE54" s="251"/>
      <c r="AF54" s="251"/>
      <c r="AG54" s="251"/>
      <c r="AH54" s="505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</row>
    <row r="55" spans="1:64" ht="15" customHeight="1">
      <c r="A55" s="649" t="s">
        <v>21</v>
      </c>
      <c r="B55" s="649" t="s">
        <v>109</v>
      </c>
      <c r="C55" s="651">
        <v>2</v>
      </c>
      <c r="D55" s="651">
        <v>0</v>
      </c>
      <c r="E55" s="651">
        <v>0</v>
      </c>
      <c r="F55" s="651">
        <v>2</v>
      </c>
      <c r="G55" s="172">
        <v>3</v>
      </c>
      <c r="H55" s="78"/>
      <c r="I55" s="115"/>
      <c r="J55" s="521" t="s">
        <v>308</v>
      </c>
      <c r="K55" s="318" t="s">
        <v>109</v>
      </c>
      <c r="L55" s="515">
        <v>2</v>
      </c>
      <c r="M55" s="515">
        <v>0</v>
      </c>
      <c r="N55" s="515">
        <v>0</v>
      </c>
      <c r="O55" s="515">
        <v>2</v>
      </c>
      <c r="P55" s="515">
        <v>3</v>
      </c>
      <c r="Q55" s="78"/>
      <c r="R55" s="78"/>
      <c r="S55" s="73"/>
      <c r="T55" s="759"/>
      <c r="U55" s="261" t="s">
        <v>37</v>
      </c>
      <c r="V55" s="66">
        <f>SUM(V50:V54)</f>
        <v>8</v>
      </c>
      <c r="W55" s="66">
        <f t="shared" ref="W55:Z55" si="13">SUM(W50:W54)</f>
        <v>0</v>
      </c>
      <c r="X55" s="66">
        <f t="shared" si="13"/>
        <v>6</v>
      </c>
      <c r="Y55" s="66">
        <f t="shared" si="13"/>
        <v>11</v>
      </c>
      <c r="Z55" s="55">
        <f t="shared" si="13"/>
        <v>23</v>
      </c>
      <c r="AA55" s="88"/>
      <c r="AB55" s="9"/>
      <c r="AC55" s="52"/>
      <c r="AD55" s="251"/>
      <c r="AE55" s="251"/>
      <c r="AF55" s="251"/>
      <c r="AG55" s="251"/>
      <c r="AH55" s="505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</row>
    <row r="56" spans="1:64" ht="15" customHeight="1">
      <c r="A56" s="649" t="s">
        <v>118</v>
      </c>
      <c r="B56" s="649" t="s">
        <v>111</v>
      </c>
      <c r="C56" s="651">
        <v>0</v>
      </c>
      <c r="D56" s="651">
        <v>0</v>
      </c>
      <c r="E56" s="651">
        <v>0</v>
      </c>
      <c r="F56" s="651">
        <v>0</v>
      </c>
      <c r="G56" s="598">
        <v>4</v>
      </c>
      <c r="H56" s="78"/>
      <c r="I56" s="115"/>
      <c r="J56" s="558" t="s">
        <v>309</v>
      </c>
      <c r="K56" s="534" t="s">
        <v>111</v>
      </c>
      <c r="L56" s="551">
        <v>0</v>
      </c>
      <c r="M56" s="551">
        <v>0</v>
      </c>
      <c r="N56" s="551">
        <v>0</v>
      </c>
      <c r="O56" s="551">
        <v>0</v>
      </c>
      <c r="P56" s="551">
        <v>4</v>
      </c>
      <c r="Q56" s="78"/>
      <c r="R56" s="78"/>
      <c r="S56" s="75" t="s">
        <v>38</v>
      </c>
      <c r="T56" s="322" t="s">
        <v>102</v>
      </c>
      <c r="U56" s="152" t="s">
        <v>103</v>
      </c>
      <c r="V56" s="149">
        <v>3</v>
      </c>
      <c r="W56" s="149">
        <v>0</v>
      </c>
      <c r="X56" s="149">
        <v>0</v>
      </c>
      <c r="Y56" s="149">
        <v>3</v>
      </c>
      <c r="Z56" s="190">
        <v>4</v>
      </c>
      <c r="AA56" s="89"/>
      <c r="AB56" s="193"/>
      <c r="AC56" s="52"/>
      <c r="AD56" s="251"/>
      <c r="AE56" s="251"/>
      <c r="AF56" s="251"/>
      <c r="AG56" s="251"/>
      <c r="AH56" s="505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</row>
    <row r="57" spans="1:64" ht="15" customHeight="1" thickBot="1">
      <c r="A57" s="793" t="s">
        <v>66</v>
      </c>
      <c r="B57" s="794"/>
      <c r="C57" s="650">
        <f>SUM(C50:C56)</f>
        <v>14</v>
      </c>
      <c r="D57" s="676">
        <f t="shared" ref="D57:G57" si="14">SUM(D50:D56)</f>
        <v>2</v>
      </c>
      <c r="E57" s="676">
        <f t="shared" si="14"/>
        <v>4</v>
      </c>
      <c r="F57" s="676">
        <f t="shared" si="14"/>
        <v>17</v>
      </c>
      <c r="G57" s="597">
        <f t="shared" si="14"/>
        <v>30</v>
      </c>
      <c r="H57" s="78"/>
      <c r="I57" s="115"/>
      <c r="J57" s="787" t="s">
        <v>66</v>
      </c>
      <c r="K57" s="788"/>
      <c r="L57" s="565">
        <f>SUM(L50:L56)</f>
        <v>13</v>
      </c>
      <c r="M57" s="565">
        <f t="shared" ref="M57:P57" si="15">SUM(M50:M56)</f>
        <v>0</v>
      </c>
      <c r="N57" s="565">
        <f t="shared" si="15"/>
        <v>6</v>
      </c>
      <c r="O57" s="565">
        <f t="shared" si="15"/>
        <v>16</v>
      </c>
      <c r="P57" s="565">
        <f t="shared" si="15"/>
        <v>30</v>
      </c>
      <c r="Q57" s="78"/>
      <c r="R57" s="78"/>
      <c r="S57" s="75" t="s">
        <v>38</v>
      </c>
      <c r="T57" s="320" t="s">
        <v>21</v>
      </c>
      <c r="U57" s="144" t="s">
        <v>109</v>
      </c>
      <c r="V57" s="155">
        <v>2</v>
      </c>
      <c r="W57" s="155">
        <v>0</v>
      </c>
      <c r="X57" s="155">
        <v>0</v>
      </c>
      <c r="Y57" s="155">
        <v>2</v>
      </c>
      <c r="Z57" s="192">
        <v>3</v>
      </c>
      <c r="AA57" s="89"/>
      <c r="AB57" s="193"/>
      <c r="AC57" s="52"/>
      <c r="AD57" s="251"/>
      <c r="AE57" s="251"/>
      <c r="AF57" s="251"/>
      <c r="AG57" s="251"/>
      <c r="AH57" s="505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</row>
    <row r="58" spans="1:64" ht="15" customHeight="1">
      <c r="A58" s="801"/>
      <c r="B58" s="802"/>
      <c r="C58" s="24"/>
      <c r="D58" s="24"/>
      <c r="E58" s="24"/>
      <c r="F58" s="24"/>
      <c r="G58" s="25"/>
      <c r="H58" s="78"/>
      <c r="I58" s="115"/>
      <c r="J58" s="188"/>
      <c r="K58" s="144"/>
      <c r="L58" s="155"/>
      <c r="M58" s="155"/>
      <c r="N58" s="155"/>
      <c r="O58" s="155"/>
      <c r="P58" s="155"/>
      <c r="Q58" s="78"/>
      <c r="R58" s="78"/>
      <c r="S58" s="75"/>
      <c r="T58" s="760"/>
      <c r="U58" s="263" t="s">
        <v>39</v>
      </c>
      <c r="V58" s="66">
        <f>SUM(V56:V57)</f>
        <v>5</v>
      </c>
      <c r="W58" s="66">
        <f t="shared" ref="W58:Z58" si="16">SUM(W56:W57)</f>
        <v>0</v>
      </c>
      <c r="X58" s="66">
        <f t="shared" si="16"/>
        <v>0</v>
      </c>
      <c r="Y58" s="66">
        <f t="shared" si="16"/>
        <v>5</v>
      </c>
      <c r="Z58" s="55">
        <f t="shared" si="16"/>
        <v>7</v>
      </c>
      <c r="AA58" s="89"/>
      <c r="AB58" s="193"/>
      <c r="AC58" s="52"/>
      <c r="AD58" s="251"/>
      <c r="AE58" s="251"/>
      <c r="AF58" s="251"/>
      <c r="AG58" s="251"/>
      <c r="AH58" s="505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</row>
    <row r="59" spans="1:64" ht="15" customHeight="1" thickBot="1">
      <c r="A59" s="254"/>
      <c r="B59" s="255"/>
      <c r="C59" s="24"/>
      <c r="D59" s="24"/>
      <c r="E59" s="24"/>
      <c r="F59" s="24"/>
      <c r="G59" s="25"/>
      <c r="H59" s="78"/>
      <c r="I59" s="115"/>
      <c r="J59" s="189"/>
      <c r="K59" s="144"/>
      <c r="L59" s="156"/>
      <c r="M59" s="156"/>
      <c r="N59" s="156"/>
      <c r="O59" s="156"/>
      <c r="P59" s="156"/>
      <c r="Q59" s="78"/>
      <c r="R59" s="115"/>
      <c r="S59" s="110"/>
      <c r="T59" s="754" t="s">
        <v>40</v>
      </c>
      <c r="U59" s="755"/>
      <c r="V59" s="756">
        <f>SUM(V58,V55)</f>
        <v>13</v>
      </c>
      <c r="W59" s="756">
        <f t="shared" ref="W59:Z59" si="17">SUM(W58,W55)</f>
        <v>0</v>
      </c>
      <c r="X59" s="756">
        <f t="shared" si="17"/>
        <v>6</v>
      </c>
      <c r="Y59" s="756">
        <f t="shared" si="17"/>
        <v>16</v>
      </c>
      <c r="Z59" s="757">
        <f t="shared" si="17"/>
        <v>30</v>
      </c>
      <c r="AA59" s="89"/>
      <c r="AB59" s="193"/>
      <c r="AC59" s="52"/>
      <c r="AD59" s="251"/>
      <c r="AE59" s="251"/>
      <c r="AF59" s="251"/>
      <c r="AG59" s="251"/>
      <c r="AH59" s="505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</row>
    <row r="60" spans="1:64" ht="15" customHeight="1">
      <c r="A60" s="254"/>
      <c r="B60" s="255"/>
      <c r="C60" s="24"/>
      <c r="D60" s="24"/>
      <c r="E60" s="24"/>
      <c r="F60" s="24"/>
      <c r="G60" s="25"/>
      <c r="H60" s="78"/>
      <c r="I60" s="115"/>
      <c r="J60" s="21"/>
      <c r="K60" s="22"/>
      <c r="L60" s="22"/>
      <c r="M60" s="22"/>
      <c r="N60" s="22"/>
      <c r="O60" s="22"/>
      <c r="P60" s="23"/>
      <c r="Q60" s="78"/>
      <c r="R60" s="115"/>
      <c r="S60" s="110"/>
      <c r="T60" s="255"/>
      <c r="U60" s="255"/>
      <c r="V60" s="258"/>
      <c r="W60" s="258"/>
      <c r="X60" s="258"/>
      <c r="Y60" s="258"/>
      <c r="Z60" s="259"/>
      <c r="AA60" s="117"/>
      <c r="AB60" s="249" t="s">
        <v>40</v>
      </c>
      <c r="AC60" s="56"/>
      <c r="AD60" s="11">
        <v>5</v>
      </c>
      <c r="AE60" s="11">
        <v>0</v>
      </c>
      <c r="AF60" s="11">
        <v>0</v>
      </c>
      <c r="AG60" s="11">
        <v>5</v>
      </c>
      <c r="AH60" s="57">
        <f>SUM(AH50:AH51)</f>
        <v>8</v>
      </c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</row>
    <row r="61" spans="1:64" ht="15" customHeight="1">
      <c r="A61" s="254"/>
      <c r="B61" s="255"/>
      <c r="C61" s="24"/>
      <c r="D61" s="24"/>
      <c r="E61" s="24"/>
      <c r="F61" s="24"/>
      <c r="G61" s="25"/>
      <c r="H61" s="78"/>
      <c r="I61" s="115"/>
      <c r="J61" s="21"/>
      <c r="K61" s="22"/>
      <c r="L61" s="22"/>
      <c r="M61" s="22"/>
      <c r="N61" s="22"/>
      <c r="O61" s="22"/>
      <c r="P61" s="23"/>
      <c r="Q61" s="78"/>
      <c r="R61" s="115"/>
      <c r="S61" s="110"/>
      <c r="T61" s="255"/>
      <c r="U61" s="255"/>
      <c r="V61" s="258"/>
      <c r="W61" s="258"/>
      <c r="X61" s="258"/>
      <c r="Y61" s="258"/>
      <c r="Z61" s="259"/>
      <c r="AA61" s="117"/>
      <c r="AH61" s="97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</row>
    <row r="62" spans="1:64" ht="15" customHeight="1">
      <c r="A62" s="254"/>
      <c r="B62" s="255"/>
      <c r="C62" s="24"/>
      <c r="D62" s="24"/>
      <c r="E62" s="24"/>
      <c r="F62" s="24"/>
      <c r="G62" s="25"/>
      <c r="H62" s="78"/>
      <c r="I62" s="115"/>
      <c r="J62" s="254"/>
      <c r="K62" s="255"/>
      <c r="L62" s="24"/>
      <c r="M62" s="24"/>
      <c r="N62" s="24"/>
      <c r="O62" s="24"/>
      <c r="P62" s="25"/>
      <c r="Q62" s="78"/>
      <c r="R62" s="115"/>
      <c r="S62" s="110"/>
      <c r="T62" s="255"/>
      <c r="U62" s="255"/>
      <c r="V62" s="258"/>
      <c r="W62" s="258"/>
      <c r="X62" s="258"/>
      <c r="Y62" s="258"/>
      <c r="Z62" s="259"/>
      <c r="AA62" s="117"/>
      <c r="AH62" s="97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</row>
    <row r="63" spans="1:64" ht="15" customHeight="1" thickBot="1">
      <c r="A63" s="796" t="s">
        <v>25</v>
      </c>
      <c r="B63" s="791"/>
      <c r="C63" s="791"/>
      <c r="D63" s="791"/>
      <c r="E63" s="791"/>
      <c r="F63" s="791"/>
      <c r="G63" s="792"/>
      <c r="H63" s="78"/>
      <c r="I63" s="115"/>
      <c r="J63" s="791" t="s">
        <v>25</v>
      </c>
      <c r="K63" s="791"/>
      <c r="L63" s="791"/>
      <c r="M63" s="791"/>
      <c r="N63" s="791"/>
      <c r="O63" s="791"/>
      <c r="P63" s="792"/>
      <c r="Q63" s="78"/>
      <c r="R63" s="115"/>
      <c r="S63" s="110"/>
      <c r="U63" s="258" t="s">
        <v>25</v>
      </c>
      <c r="V63" s="258"/>
      <c r="W63" s="258"/>
      <c r="X63" s="258"/>
      <c r="Y63" s="258"/>
      <c r="Z63" s="259"/>
      <c r="AA63" s="118"/>
      <c r="AB63" s="791" t="s">
        <v>25</v>
      </c>
      <c r="AC63" s="791"/>
      <c r="AD63" s="791"/>
      <c r="AE63" s="791"/>
      <c r="AF63" s="791"/>
      <c r="AG63" s="791"/>
      <c r="AH63" s="792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</row>
    <row r="64" spans="1:64" ht="30" customHeight="1">
      <c r="A64" s="652" t="s">
        <v>50</v>
      </c>
      <c r="B64" s="652" t="s">
        <v>51</v>
      </c>
      <c r="C64" s="653" t="s">
        <v>7</v>
      </c>
      <c r="D64" s="653" t="s">
        <v>52</v>
      </c>
      <c r="E64" s="653" t="s">
        <v>9</v>
      </c>
      <c r="F64" s="653" t="s">
        <v>53</v>
      </c>
      <c r="G64" s="171" t="s">
        <v>54</v>
      </c>
      <c r="H64" s="78"/>
      <c r="I64" s="78"/>
      <c r="J64" s="552" t="s">
        <v>50</v>
      </c>
      <c r="K64" s="553" t="s">
        <v>51</v>
      </c>
      <c r="L64" s="554" t="s">
        <v>7</v>
      </c>
      <c r="M64" s="554" t="s">
        <v>52</v>
      </c>
      <c r="N64" s="554" t="s">
        <v>9</v>
      </c>
      <c r="O64" s="554" t="s">
        <v>53</v>
      </c>
      <c r="P64" s="556" t="s">
        <v>54</v>
      </c>
      <c r="Q64" s="78"/>
      <c r="R64" s="115"/>
      <c r="S64" s="114"/>
      <c r="T64" s="224" t="s">
        <v>5</v>
      </c>
      <c r="U64" s="225" t="s">
        <v>6</v>
      </c>
      <c r="V64" s="226" t="s">
        <v>7</v>
      </c>
      <c r="W64" s="226" t="s">
        <v>8</v>
      </c>
      <c r="X64" s="226" t="s">
        <v>9</v>
      </c>
      <c r="Y64" s="226" t="s">
        <v>10</v>
      </c>
      <c r="Z64" s="556" t="s">
        <v>11</v>
      </c>
      <c r="AA64" s="120"/>
      <c r="AB64" s="121" t="s">
        <v>5</v>
      </c>
      <c r="AC64" s="3" t="s">
        <v>6</v>
      </c>
      <c r="AD64" s="4" t="s">
        <v>7</v>
      </c>
      <c r="AE64" s="4" t="s">
        <v>8</v>
      </c>
      <c r="AF64" s="4" t="s">
        <v>9</v>
      </c>
      <c r="AG64" s="4" t="s">
        <v>10</v>
      </c>
      <c r="AH64" s="562" t="s">
        <v>11</v>
      </c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</row>
    <row r="65" spans="1:64" ht="30" customHeight="1">
      <c r="A65" s="655" t="s">
        <v>131</v>
      </c>
      <c r="B65" s="659" t="s">
        <v>132</v>
      </c>
      <c r="C65" s="656">
        <v>2</v>
      </c>
      <c r="D65" s="656">
        <v>0</v>
      </c>
      <c r="E65" s="656">
        <v>2</v>
      </c>
      <c r="F65" s="656">
        <v>3</v>
      </c>
      <c r="G65" s="194">
        <v>5</v>
      </c>
      <c r="H65" s="78"/>
      <c r="I65" s="78"/>
      <c r="J65" s="541" t="s">
        <v>310</v>
      </c>
      <c r="K65" s="536" t="s">
        <v>120</v>
      </c>
      <c r="L65" s="517">
        <v>0</v>
      </c>
      <c r="M65" s="517">
        <v>0</v>
      </c>
      <c r="N65" s="517">
        <v>4</v>
      </c>
      <c r="O65" s="517">
        <v>2</v>
      </c>
      <c r="P65" s="626">
        <v>3</v>
      </c>
      <c r="Q65" s="78"/>
      <c r="R65" s="115"/>
      <c r="S65" s="114" t="s">
        <v>36</v>
      </c>
      <c r="T65" s="93" t="s">
        <v>119</v>
      </c>
      <c r="U65" s="94" t="s">
        <v>120</v>
      </c>
      <c r="V65" s="95">
        <v>0</v>
      </c>
      <c r="W65" s="95">
        <v>0</v>
      </c>
      <c r="X65" s="95">
        <v>4</v>
      </c>
      <c r="Y65" s="95">
        <v>2</v>
      </c>
      <c r="Z65" s="96">
        <v>3</v>
      </c>
      <c r="AA65" s="120"/>
      <c r="AB65" s="133" t="s">
        <v>124</v>
      </c>
      <c r="AC65" s="94" t="s">
        <v>125</v>
      </c>
      <c r="AD65" s="91">
        <v>2</v>
      </c>
      <c r="AE65" s="91">
        <v>0</v>
      </c>
      <c r="AF65" s="91">
        <v>0</v>
      </c>
      <c r="AG65" s="91">
        <v>2</v>
      </c>
      <c r="AH65" s="92">
        <v>3</v>
      </c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</row>
    <row r="66" spans="1:64" ht="15" customHeight="1">
      <c r="A66" s="655" t="s">
        <v>133</v>
      </c>
      <c r="B66" s="655" t="s">
        <v>134</v>
      </c>
      <c r="C66" s="656">
        <v>2</v>
      </c>
      <c r="D66" s="656">
        <v>0</v>
      </c>
      <c r="E66" s="656">
        <v>2</v>
      </c>
      <c r="F66" s="656">
        <v>3</v>
      </c>
      <c r="G66" s="194">
        <v>5</v>
      </c>
      <c r="H66" s="78"/>
      <c r="I66" s="78"/>
      <c r="J66" s="541" t="s">
        <v>311</v>
      </c>
      <c r="K66" s="536" t="s">
        <v>123</v>
      </c>
      <c r="L66" s="523">
        <v>3</v>
      </c>
      <c r="M66" s="523">
        <v>0</v>
      </c>
      <c r="N66" s="523">
        <v>0</v>
      </c>
      <c r="O66" s="523">
        <v>3</v>
      </c>
      <c r="P66" s="595">
        <v>5</v>
      </c>
      <c r="Q66" s="78"/>
      <c r="R66" s="115"/>
      <c r="S66" s="114" t="s">
        <v>36</v>
      </c>
      <c r="T66" s="93" t="s">
        <v>122</v>
      </c>
      <c r="U66" s="94" t="s">
        <v>123</v>
      </c>
      <c r="V66" s="91">
        <v>3</v>
      </c>
      <c r="W66" s="91">
        <v>0</v>
      </c>
      <c r="X66" s="91">
        <v>0</v>
      </c>
      <c r="Y66" s="91">
        <v>3</v>
      </c>
      <c r="Z66" s="92">
        <v>5</v>
      </c>
      <c r="AA66" s="120"/>
      <c r="AB66" s="102"/>
      <c r="AC66" s="103"/>
      <c r="AD66" s="91"/>
      <c r="AE66" s="91"/>
      <c r="AF66" s="91"/>
      <c r="AG66" s="91"/>
      <c r="AH66" s="92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</row>
    <row r="67" spans="1:64" ht="15" customHeight="1">
      <c r="A67" s="655" t="s">
        <v>136</v>
      </c>
      <c r="B67" s="655" t="s">
        <v>137</v>
      </c>
      <c r="C67" s="656">
        <v>2</v>
      </c>
      <c r="D67" s="656">
        <v>0</v>
      </c>
      <c r="E67" s="656">
        <v>2</v>
      </c>
      <c r="F67" s="656">
        <v>3</v>
      </c>
      <c r="G67" s="194">
        <v>4</v>
      </c>
      <c r="H67" s="78"/>
      <c r="I67" s="115"/>
      <c r="J67" s="545" t="s">
        <v>297</v>
      </c>
      <c r="K67" s="519" t="s">
        <v>126</v>
      </c>
      <c r="L67" s="523">
        <v>3</v>
      </c>
      <c r="M67" s="523">
        <v>0</v>
      </c>
      <c r="N67" s="523">
        <v>0</v>
      </c>
      <c r="O67" s="523">
        <v>3</v>
      </c>
      <c r="P67" s="595">
        <v>5</v>
      </c>
      <c r="Q67" s="78"/>
      <c r="R67" s="115"/>
      <c r="S67" s="114" t="s">
        <v>36</v>
      </c>
      <c r="T67" s="106" t="s">
        <v>124</v>
      </c>
      <c r="U67" s="94" t="s">
        <v>125</v>
      </c>
      <c r="V67" s="91">
        <v>2</v>
      </c>
      <c r="W67" s="91">
        <v>0</v>
      </c>
      <c r="X67" s="91">
        <v>0</v>
      </c>
      <c r="Y67" s="91">
        <v>2</v>
      </c>
      <c r="Z67" s="92">
        <v>3</v>
      </c>
      <c r="AA67" s="89"/>
      <c r="AB67" s="9"/>
      <c r="AC67" s="52"/>
      <c r="AD67" s="251"/>
      <c r="AE67" s="251"/>
      <c r="AF67" s="251"/>
      <c r="AG67" s="251"/>
      <c r="AH67" s="505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</row>
    <row r="68" spans="1:64" ht="15" customHeight="1">
      <c r="A68" s="655" t="s">
        <v>138</v>
      </c>
      <c r="B68" s="655" t="s">
        <v>83</v>
      </c>
      <c r="C68" s="656">
        <v>3</v>
      </c>
      <c r="D68" s="656">
        <v>0</v>
      </c>
      <c r="E68" s="656">
        <v>0</v>
      </c>
      <c r="F68" s="656">
        <v>3</v>
      </c>
      <c r="G68" s="194">
        <v>5</v>
      </c>
      <c r="H68" s="78"/>
      <c r="I68" s="115"/>
      <c r="J68" s="573" t="s">
        <v>312</v>
      </c>
      <c r="K68" s="542" t="s">
        <v>125</v>
      </c>
      <c r="L68" s="543">
        <v>2</v>
      </c>
      <c r="M68" s="543">
        <v>0</v>
      </c>
      <c r="N68" s="543">
        <v>0</v>
      </c>
      <c r="O68" s="543">
        <v>2</v>
      </c>
      <c r="P68" s="625">
        <v>3</v>
      </c>
      <c r="Q68" s="78"/>
      <c r="R68" s="115"/>
      <c r="S68" s="114" t="s">
        <v>36</v>
      </c>
      <c r="T68" s="107" t="s">
        <v>82</v>
      </c>
      <c r="U68" s="41" t="s">
        <v>126</v>
      </c>
      <c r="V68" s="91">
        <v>3</v>
      </c>
      <c r="W68" s="91">
        <v>0</v>
      </c>
      <c r="X68" s="91">
        <v>0</v>
      </c>
      <c r="Y68" s="91">
        <v>3</v>
      </c>
      <c r="Z68" s="92">
        <v>5</v>
      </c>
      <c r="AA68" s="259"/>
      <c r="AB68" s="9"/>
      <c r="AC68" s="52"/>
      <c r="AD68" s="251"/>
      <c r="AE68" s="251"/>
      <c r="AF68" s="251"/>
      <c r="AG68" s="251"/>
      <c r="AH68" s="505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</row>
    <row r="69" spans="1:64" ht="15" customHeight="1">
      <c r="A69" s="655" t="s">
        <v>27</v>
      </c>
      <c r="B69" s="655" t="s">
        <v>162</v>
      </c>
      <c r="C69" s="656">
        <v>3</v>
      </c>
      <c r="D69" s="656">
        <v>0</v>
      </c>
      <c r="E69" s="656">
        <v>0</v>
      </c>
      <c r="F69" s="656">
        <v>3</v>
      </c>
      <c r="G69" s="194">
        <v>5</v>
      </c>
      <c r="H69" s="78"/>
      <c r="I69" s="115"/>
      <c r="J69" s="546" t="s">
        <v>27</v>
      </c>
      <c r="K69" s="519" t="s">
        <v>127</v>
      </c>
      <c r="L69" s="523">
        <v>3</v>
      </c>
      <c r="M69" s="523">
        <v>0</v>
      </c>
      <c r="N69" s="523">
        <v>0</v>
      </c>
      <c r="O69" s="523">
        <v>3</v>
      </c>
      <c r="P69" s="595">
        <v>5</v>
      </c>
      <c r="Q69" s="78"/>
      <c r="R69" s="115"/>
      <c r="S69" s="90"/>
      <c r="T69" s="759"/>
      <c r="U69" s="261" t="s">
        <v>37</v>
      </c>
      <c r="V69" s="66">
        <f>SUM(V65:V68)</f>
        <v>8</v>
      </c>
      <c r="W69" s="66">
        <f t="shared" ref="W69:Z69" si="18">SUM(W65:W68)</f>
        <v>0</v>
      </c>
      <c r="X69" s="66">
        <f t="shared" si="18"/>
        <v>4</v>
      </c>
      <c r="Y69" s="66">
        <f t="shared" si="18"/>
        <v>10</v>
      </c>
      <c r="Z69" s="55">
        <f t="shared" si="18"/>
        <v>16</v>
      </c>
      <c r="AA69" s="89"/>
      <c r="AB69" s="9"/>
      <c r="AC69" s="52"/>
      <c r="AD69" s="251"/>
      <c r="AE69" s="251"/>
      <c r="AF69" s="251"/>
      <c r="AG69" s="251"/>
      <c r="AH69" s="505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spans="1:64" ht="15" customHeight="1">
      <c r="A70" s="655" t="s">
        <v>129</v>
      </c>
      <c r="B70" s="655" t="s">
        <v>130</v>
      </c>
      <c r="C70" s="656">
        <v>2</v>
      </c>
      <c r="D70" s="656">
        <v>0</v>
      </c>
      <c r="E70" s="656">
        <v>0</v>
      </c>
      <c r="F70" s="656">
        <v>2</v>
      </c>
      <c r="G70" s="511">
        <v>3</v>
      </c>
      <c r="H70" s="78"/>
      <c r="I70" s="115"/>
      <c r="J70" s="546" t="s">
        <v>27</v>
      </c>
      <c r="K70" s="544" t="s">
        <v>144</v>
      </c>
      <c r="L70" s="523">
        <v>3</v>
      </c>
      <c r="M70" s="523">
        <v>0</v>
      </c>
      <c r="N70" s="523">
        <v>0</v>
      </c>
      <c r="O70" s="523">
        <v>3</v>
      </c>
      <c r="P70" s="595">
        <v>5</v>
      </c>
      <c r="Q70" s="78"/>
      <c r="R70" s="115"/>
      <c r="S70" s="90" t="s">
        <v>38</v>
      </c>
      <c r="T70" s="546" t="s">
        <v>27</v>
      </c>
      <c r="U70" s="519" t="s">
        <v>127</v>
      </c>
      <c r="V70" s="523">
        <v>3</v>
      </c>
      <c r="W70" s="523">
        <v>0</v>
      </c>
      <c r="X70" s="523">
        <v>0</v>
      </c>
      <c r="Y70" s="523">
        <v>3</v>
      </c>
      <c r="Z70" s="595">
        <v>5</v>
      </c>
      <c r="AA70" s="88"/>
      <c r="AB70" s="9"/>
      <c r="AC70" s="52"/>
      <c r="AD70" s="251"/>
      <c r="AE70" s="251"/>
      <c r="AF70" s="251"/>
      <c r="AG70" s="251"/>
      <c r="AH70" s="505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1" spans="1:64" ht="15" customHeight="1">
      <c r="A71" s="657" t="s">
        <v>27</v>
      </c>
      <c r="B71" s="655" t="s">
        <v>128</v>
      </c>
      <c r="C71" s="658">
        <v>2</v>
      </c>
      <c r="D71" s="658">
        <v>0</v>
      </c>
      <c r="E71" s="658">
        <v>0</v>
      </c>
      <c r="F71" s="658">
        <v>2</v>
      </c>
      <c r="G71" s="599">
        <v>3</v>
      </c>
      <c r="H71" s="78"/>
      <c r="I71" s="115"/>
      <c r="J71" s="547" t="s">
        <v>313</v>
      </c>
      <c r="K71" s="534" t="s">
        <v>130</v>
      </c>
      <c r="L71" s="551">
        <v>2</v>
      </c>
      <c r="M71" s="551">
        <v>0</v>
      </c>
      <c r="N71" s="551">
        <v>0</v>
      </c>
      <c r="O71" s="551">
        <v>2</v>
      </c>
      <c r="P71" s="505">
        <v>3</v>
      </c>
      <c r="Q71" s="78"/>
      <c r="R71" s="115"/>
      <c r="S71" s="90" t="s">
        <v>38</v>
      </c>
      <c r="T71" s="546" t="s">
        <v>27</v>
      </c>
      <c r="U71" s="544" t="s">
        <v>144</v>
      </c>
      <c r="V71" s="523">
        <v>3</v>
      </c>
      <c r="W71" s="523">
        <v>0</v>
      </c>
      <c r="X71" s="523">
        <v>0</v>
      </c>
      <c r="Y71" s="523">
        <v>3</v>
      </c>
      <c r="Z71" s="595">
        <v>5</v>
      </c>
      <c r="AA71" s="88"/>
      <c r="AB71" s="9"/>
      <c r="AC71" s="52"/>
      <c r="AD71" s="251"/>
      <c r="AE71" s="251"/>
      <c r="AF71" s="251"/>
      <c r="AG71" s="251"/>
      <c r="AH71" s="505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spans="1:64" ht="15" customHeight="1" thickBot="1">
      <c r="A72" s="795" t="s">
        <v>66</v>
      </c>
      <c r="B72" s="795"/>
      <c r="C72" s="654">
        <f>SUM(C65:C71)</f>
        <v>16</v>
      </c>
      <c r="D72" s="674">
        <f t="shared" ref="D72:G72" si="19">SUM(D65:D71)</f>
        <v>0</v>
      </c>
      <c r="E72" s="674">
        <f t="shared" si="19"/>
        <v>6</v>
      </c>
      <c r="F72" s="674">
        <f t="shared" si="19"/>
        <v>19</v>
      </c>
      <c r="G72" s="600">
        <f t="shared" si="19"/>
        <v>30</v>
      </c>
      <c r="H72" s="78"/>
      <c r="I72" s="115"/>
      <c r="J72" s="787" t="s">
        <v>66</v>
      </c>
      <c r="K72" s="788"/>
      <c r="L72" s="559">
        <f>SUM(L65:L71)</f>
        <v>16</v>
      </c>
      <c r="M72" s="559">
        <f t="shared" ref="M72:P72" si="20">SUM(M65:M71)</f>
        <v>0</v>
      </c>
      <c r="N72" s="559">
        <f t="shared" si="20"/>
        <v>4</v>
      </c>
      <c r="O72" s="559">
        <f t="shared" si="20"/>
        <v>18</v>
      </c>
      <c r="P72" s="559">
        <f t="shared" si="20"/>
        <v>29</v>
      </c>
      <c r="Q72" s="78"/>
      <c r="R72" s="115"/>
      <c r="S72" s="90" t="s">
        <v>38</v>
      </c>
      <c r="T72" s="9" t="s">
        <v>129</v>
      </c>
      <c r="U72" s="42" t="s">
        <v>130</v>
      </c>
      <c r="V72" s="251">
        <v>2</v>
      </c>
      <c r="W72" s="251">
        <v>0</v>
      </c>
      <c r="X72" s="251">
        <v>0</v>
      </c>
      <c r="Y72" s="251">
        <v>2</v>
      </c>
      <c r="Z72" s="505">
        <v>3</v>
      </c>
      <c r="AA72" s="88"/>
      <c r="AB72" s="9"/>
      <c r="AC72" s="52"/>
      <c r="AD72" s="251"/>
      <c r="AE72" s="251"/>
      <c r="AF72" s="251"/>
      <c r="AG72" s="251"/>
      <c r="AH72" s="505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3" spans="1:64" ht="15" customHeight="1">
      <c r="A73" s="801"/>
      <c r="B73" s="802"/>
      <c r="C73" s="258"/>
      <c r="D73" s="258"/>
      <c r="E73" s="258"/>
      <c r="F73" s="258"/>
      <c r="G73" s="259"/>
      <c r="H73" s="78"/>
      <c r="I73" s="115"/>
      <c r="J73" s="193"/>
      <c r="K73" s="42"/>
      <c r="L73" s="251"/>
      <c r="M73" s="251"/>
      <c r="N73" s="251"/>
      <c r="O73" s="251"/>
      <c r="P73" s="505"/>
      <c r="Q73" s="78"/>
      <c r="R73" s="115"/>
      <c r="S73" s="90"/>
      <c r="T73" s="759"/>
      <c r="U73" s="261" t="s">
        <v>39</v>
      </c>
      <c r="V73" s="66">
        <f>SUM(V70:V72)</f>
        <v>8</v>
      </c>
      <c r="W73" s="66">
        <f t="shared" ref="W73:Z73" si="21">SUM(W70:W72)</f>
        <v>0</v>
      </c>
      <c r="X73" s="66">
        <f t="shared" si="21"/>
        <v>0</v>
      </c>
      <c r="Y73" s="66">
        <f t="shared" si="21"/>
        <v>8</v>
      </c>
      <c r="Z73" s="55">
        <f t="shared" si="21"/>
        <v>13</v>
      </c>
      <c r="AA73" s="88"/>
      <c r="AB73" s="9"/>
      <c r="AC73" s="52"/>
      <c r="AD73" s="251"/>
      <c r="AE73" s="251"/>
      <c r="AF73" s="251"/>
      <c r="AG73" s="251"/>
      <c r="AH73" s="505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</row>
    <row r="74" spans="1:64" ht="15" customHeight="1" thickBot="1">
      <c r="A74" s="254"/>
      <c r="B74" s="255"/>
      <c r="C74" s="258"/>
      <c r="D74" s="258"/>
      <c r="E74" s="258"/>
      <c r="F74" s="258"/>
      <c r="G74" s="259"/>
      <c r="H74" s="78"/>
      <c r="I74" s="115"/>
      <c r="J74" s="789"/>
      <c r="K74" s="790"/>
      <c r="L74" s="11"/>
      <c r="M74" s="11"/>
      <c r="N74" s="11"/>
      <c r="O74" s="11"/>
      <c r="P74" s="12"/>
      <c r="Q74" s="78"/>
      <c r="R74" s="115"/>
      <c r="S74" s="114"/>
      <c r="T74" s="754" t="s">
        <v>40</v>
      </c>
      <c r="U74" s="755"/>
      <c r="V74" s="756">
        <f>SUM(V73,V69)</f>
        <v>16</v>
      </c>
      <c r="W74" s="756">
        <f t="shared" ref="W74:Z74" si="22">SUM(W73,W69)</f>
        <v>0</v>
      </c>
      <c r="X74" s="756">
        <f t="shared" si="22"/>
        <v>4</v>
      </c>
      <c r="Y74" s="756">
        <f t="shared" si="22"/>
        <v>18</v>
      </c>
      <c r="Z74" s="757">
        <f t="shared" si="22"/>
        <v>29</v>
      </c>
      <c r="AA74" s="88"/>
      <c r="AB74" s="260" t="s">
        <v>40</v>
      </c>
      <c r="AC74" s="56"/>
      <c r="AD74" s="11">
        <v>2</v>
      </c>
      <c r="AE74" s="11">
        <v>0</v>
      </c>
      <c r="AF74" s="11">
        <v>0</v>
      </c>
      <c r="AG74" s="11">
        <v>2</v>
      </c>
      <c r="AH74" s="57">
        <v>3</v>
      </c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</row>
    <row r="75" spans="1:64" ht="15" customHeight="1">
      <c r="A75" s="254"/>
      <c r="B75" s="255"/>
      <c r="C75" s="258"/>
      <c r="D75" s="258"/>
      <c r="E75" s="258"/>
      <c r="F75" s="258"/>
      <c r="G75" s="259"/>
      <c r="H75" s="78"/>
      <c r="I75" s="115"/>
      <c r="J75" s="254"/>
      <c r="K75" s="255"/>
      <c r="L75" s="258"/>
      <c r="M75" s="258"/>
      <c r="N75" s="258"/>
      <c r="O75" s="258"/>
      <c r="P75" s="111"/>
      <c r="Q75" s="78"/>
      <c r="R75" s="115"/>
      <c r="S75" s="114"/>
      <c r="T75" s="255"/>
      <c r="U75" s="255"/>
      <c r="V75" s="258"/>
      <c r="W75" s="258"/>
      <c r="X75" s="258"/>
      <c r="Y75" s="258"/>
      <c r="Z75" s="259"/>
      <c r="AA75" s="117"/>
      <c r="AH75" s="119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</row>
    <row r="76" spans="1:64" ht="15" customHeight="1" thickBot="1">
      <c r="A76" s="796" t="s">
        <v>26</v>
      </c>
      <c r="B76" s="791"/>
      <c r="C76" s="791"/>
      <c r="D76" s="791"/>
      <c r="E76" s="791"/>
      <c r="F76" s="791"/>
      <c r="G76" s="792"/>
      <c r="H76" s="78"/>
      <c r="I76" s="115"/>
      <c r="J76" s="254"/>
      <c r="K76" s="255"/>
      <c r="L76" s="258"/>
      <c r="M76" s="258"/>
      <c r="N76" s="258"/>
      <c r="O76" s="258"/>
      <c r="P76" s="259"/>
      <c r="Q76" s="78"/>
      <c r="R76" s="115"/>
      <c r="S76" s="110"/>
      <c r="U76" s="761" t="s">
        <v>26</v>
      </c>
      <c r="V76" s="258"/>
      <c r="W76" s="258"/>
      <c r="X76" s="258"/>
      <c r="Y76" s="258"/>
      <c r="Z76" s="259"/>
      <c r="AA76" s="117"/>
      <c r="AB76" s="796" t="s">
        <v>26</v>
      </c>
      <c r="AC76" s="791"/>
      <c r="AD76" s="791"/>
      <c r="AE76" s="791"/>
      <c r="AF76" s="791"/>
      <c r="AG76" s="791"/>
      <c r="AH76" s="792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</row>
    <row r="77" spans="1:64" ht="15" customHeight="1" thickBot="1">
      <c r="A77" s="660" t="s">
        <v>50</v>
      </c>
      <c r="B77" s="660" t="s">
        <v>51</v>
      </c>
      <c r="C77" s="661" t="s">
        <v>7</v>
      </c>
      <c r="D77" s="661" t="s">
        <v>52</v>
      </c>
      <c r="E77" s="661" t="s">
        <v>9</v>
      </c>
      <c r="F77" s="661" t="s">
        <v>53</v>
      </c>
      <c r="G77" s="171" t="s">
        <v>54</v>
      </c>
      <c r="H77" s="78"/>
      <c r="I77" s="78"/>
      <c r="J77" s="796" t="s">
        <v>26</v>
      </c>
      <c r="K77" s="791"/>
      <c r="L77" s="791"/>
      <c r="M77" s="791"/>
      <c r="N77" s="791"/>
      <c r="O77" s="791"/>
      <c r="P77" s="792"/>
      <c r="Q77" s="78"/>
      <c r="R77" s="115"/>
      <c r="S77" s="114"/>
      <c r="T77" s="224" t="s">
        <v>5</v>
      </c>
      <c r="U77" s="225" t="s">
        <v>6</v>
      </c>
      <c r="V77" s="226" t="s">
        <v>7</v>
      </c>
      <c r="W77" s="226" t="s">
        <v>8</v>
      </c>
      <c r="X77" s="226" t="s">
        <v>9</v>
      </c>
      <c r="Y77" s="226" t="s">
        <v>10</v>
      </c>
      <c r="Z77" s="556" t="s">
        <v>11</v>
      </c>
      <c r="AA77" s="88"/>
      <c r="AB77" s="121" t="s">
        <v>5</v>
      </c>
      <c r="AC77" s="3" t="s">
        <v>6</v>
      </c>
      <c r="AD77" s="4" t="s">
        <v>7</v>
      </c>
      <c r="AE77" s="4" t="s">
        <v>8</v>
      </c>
      <c r="AF77" s="4" t="s">
        <v>9</v>
      </c>
      <c r="AG77" s="4" t="s">
        <v>10</v>
      </c>
      <c r="AH77" s="562" t="s">
        <v>11</v>
      </c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</row>
    <row r="78" spans="1:64" ht="15" customHeight="1">
      <c r="A78" s="662" t="s">
        <v>138</v>
      </c>
      <c r="B78" s="662" t="s">
        <v>126</v>
      </c>
      <c r="C78" s="664">
        <v>3</v>
      </c>
      <c r="D78" s="664">
        <v>0</v>
      </c>
      <c r="E78" s="664">
        <v>0</v>
      </c>
      <c r="F78" s="664">
        <v>3</v>
      </c>
      <c r="G78" s="172">
        <v>5</v>
      </c>
      <c r="H78" s="78"/>
      <c r="I78" s="78"/>
      <c r="J78" s="552" t="s">
        <v>50</v>
      </c>
      <c r="K78" s="553" t="s">
        <v>51</v>
      </c>
      <c r="L78" s="554" t="s">
        <v>7</v>
      </c>
      <c r="M78" s="554" t="s">
        <v>52</v>
      </c>
      <c r="N78" s="554" t="s">
        <v>9</v>
      </c>
      <c r="O78" s="554" t="s">
        <v>53</v>
      </c>
      <c r="P78" s="556" t="s">
        <v>54</v>
      </c>
      <c r="Q78" s="78"/>
      <c r="R78" s="115"/>
      <c r="S78" s="114" t="s">
        <v>36</v>
      </c>
      <c r="T78" s="541" t="s">
        <v>315</v>
      </c>
      <c r="U78" s="536" t="s">
        <v>99</v>
      </c>
      <c r="V78" s="523">
        <v>2</v>
      </c>
      <c r="W78" s="523">
        <v>0</v>
      </c>
      <c r="X78" s="523">
        <v>0</v>
      </c>
      <c r="Y78" s="523">
        <v>2</v>
      </c>
      <c r="Z78" s="595">
        <v>3</v>
      </c>
      <c r="AA78" s="89"/>
      <c r="AB78" s="175" t="s">
        <v>141</v>
      </c>
      <c r="AC78" s="94" t="s">
        <v>142</v>
      </c>
      <c r="AD78" s="91">
        <v>3</v>
      </c>
      <c r="AE78" s="91">
        <v>0</v>
      </c>
      <c r="AF78" s="91">
        <v>0</v>
      </c>
      <c r="AG78" s="91">
        <v>3</v>
      </c>
      <c r="AH78" s="92">
        <v>5</v>
      </c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</row>
    <row r="79" spans="1:64" ht="30" customHeight="1">
      <c r="A79" s="662" t="s">
        <v>138</v>
      </c>
      <c r="B79" s="662" t="s">
        <v>143</v>
      </c>
      <c r="C79" s="664">
        <v>3</v>
      </c>
      <c r="D79" s="664">
        <v>0</v>
      </c>
      <c r="E79" s="664">
        <v>0</v>
      </c>
      <c r="F79" s="664">
        <v>3</v>
      </c>
      <c r="G79" s="172">
        <v>5</v>
      </c>
      <c r="H79" s="78"/>
      <c r="I79" s="78"/>
      <c r="J79" s="541" t="s">
        <v>314</v>
      </c>
      <c r="K79" s="536" t="s">
        <v>140</v>
      </c>
      <c r="L79" s="523">
        <v>0</v>
      </c>
      <c r="M79" s="523">
        <v>0</v>
      </c>
      <c r="N79" s="523">
        <v>4</v>
      </c>
      <c r="O79" s="523">
        <v>2</v>
      </c>
      <c r="P79" s="595">
        <v>3</v>
      </c>
      <c r="Q79" s="78"/>
      <c r="R79" s="115"/>
      <c r="S79" s="73" t="s">
        <v>36</v>
      </c>
      <c r="T79" s="541" t="s">
        <v>316</v>
      </c>
      <c r="U79" s="536" t="s">
        <v>106</v>
      </c>
      <c r="V79" s="523">
        <v>0</v>
      </c>
      <c r="W79" s="523">
        <v>0</v>
      </c>
      <c r="X79" s="523">
        <v>4</v>
      </c>
      <c r="Y79" s="523">
        <v>2</v>
      </c>
      <c r="Z79" s="595">
        <v>3</v>
      </c>
      <c r="AA79" s="89"/>
      <c r="AB79" s="174"/>
      <c r="AC79" s="94"/>
      <c r="AD79" s="91"/>
      <c r="AE79" s="91"/>
      <c r="AF79" s="91"/>
      <c r="AG79" s="91"/>
      <c r="AH79" s="92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</row>
    <row r="80" spans="1:64" ht="30" customHeight="1">
      <c r="A80" s="662" t="s">
        <v>149</v>
      </c>
      <c r="B80" s="665" t="s">
        <v>150</v>
      </c>
      <c r="C80" s="664">
        <v>3</v>
      </c>
      <c r="D80" s="664">
        <v>0</v>
      </c>
      <c r="E80" s="664">
        <v>0</v>
      </c>
      <c r="F80" s="664">
        <v>3</v>
      </c>
      <c r="G80" s="172">
        <v>6</v>
      </c>
      <c r="H80" s="78"/>
      <c r="I80" s="78"/>
      <c r="J80" s="541" t="s">
        <v>315</v>
      </c>
      <c r="K80" s="536" t="s">
        <v>99</v>
      </c>
      <c r="L80" s="523">
        <v>2</v>
      </c>
      <c r="M80" s="523">
        <v>0</v>
      </c>
      <c r="N80" s="523">
        <v>0</v>
      </c>
      <c r="O80" s="523">
        <v>2</v>
      </c>
      <c r="P80" s="595">
        <v>3</v>
      </c>
      <c r="Q80" s="116"/>
      <c r="R80" s="78"/>
      <c r="S80" s="73" t="s">
        <v>36</v>
      </c>
      <c r="T80" s="93" t="s">
        <v>139</v>
      </c>
      <c r="U80" s="94" t="s">
        <v>140</v>
      </c>
      <c r="V80" s="91">
        <v>0</v>
      </c>
      <c r="W80" s="91">
        <v>0</v>
      </c>
      <c r="X80" s="91">
        <v>4</v>
      </c>
      <c r="Y80" s="91">
        <v>2</v>
      </c>
      <c r="Z80" s="92">
        <v>3</v>
      </c>
      <c r="AA80" s="120"/>
      <c r="AB80" s="193"/>
      <c r="AC80" s="52"/>
      <c r="AD80" s="251"/>
      <c r="AE80" s="251"/>
      <c r="AF80" s="251"/>
      <c r="AG80" s="251"/>
      <c r="AH80" s="505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</row>
    <row r="81" spans="1:64" ht="30" customHeight="1">
      <c r="A81" s="662" t="s">
        <v>27</v>
      </c>
      <c r="B81" s="662" t="s">
        <v>151</v>
      </c>
      <c r="C81" s="664">
        <v>3</v>
      </c>
      <c r="D81" s="664">
        <v>0</v>
      </c>
      <c r="E81" s="664">
        <v>0</v>
      </c>
      <c r="F81" s="664">
        <v>3</v>
      </c>
      <c r="G81" s="172">
        <v>5</v>
      </c>
      <c r="H81" s="78"/>
      <c r="I81" s="115"/>
      <c r="J81" s="541" t="s">
        <v>316</v>
      </c>
      <c r="K81" s="536" t="s">
        <v>106</v>
      </c>
      <c r="L81" s="523">
        <v>0</v>
      </c>
      <c r="M81" s="523">
        <v>0</v>
      </c>
      <c r="N81" s="523">
        <v>4</v>
      </c>
      <c r="O81" s="523">
        <v>2</v>
      </c>
      <c r="P81" s="595">
        <v>3</v>
      </c>
      <c r="Q81" s="78"/>
      <c r="R81" s="115"/>
      <c r="S81" s="73" t="s">
        <v>36</v>
      </c>
      <c r="T81" s="106" t="s">
        <v>141</v>
      </c>
      <c r="U81" s="94" t="s">
        <v>142</v>
      </c>
      <c r="V81" s="91">
        <v>3</v>
      </c>
      <c r="W81" s="91">
        <v>0</v>
      </c>
      <c r="X81" s="91">
        <v>0</v>
      </c>
      <c r="Y81" s="91">
        <v>3</v>
      </c>
      <c r="Z81" s="92">
        <v>5</v>
      </c>
      <c r="AA81" s="89"/>
      <c r="AB81" s="193"/>
      <c r="AC81" s="52"/>
      <c r="AD81" s="251"/>
      <c r="AE81" s="251"/>
      <c r="AF81" s="251"/>
      <c r="AG81" s="251"/>
      <c r="AH81" s="505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</row>
    <row r="82" spans="1:64" ht="15" customHeight="1">
      <c r="A82" s="662" t="s">
        <v>27</v>
      </c>
      <c r="B82" s="662" t="s">
        <v>172</v>
      </c>
      <c r="C82" s="664">
        <v>3</v>
      </c>
      <c r="D82" s="664">
        <v>0</v>
      </c>
      <c r="E82" s="664">
        <v>0</v>
      </c>
      <c r="F82" s="664">
        <v>3</v>
      </c>
      <c r="G82" s="194">
        <v>5</v>
      </c>
      <c r="H82" s="78"/>
      <c r="I82" s="115"/>
      <c r="J82" s="545" t="s">
        <v>297</v>
      </c>
      <c r="K82" s="519" t="s">
        <v>143</v>
      </c>
      <c r="L82" s="523">
        <v>3</v>
      </c>
      <c r="M82" s="523">
        <v>0</v>
      </c>
      <c r="N82" s="523">
        <v>0</v>
      </c>
      <c r="O82" s="523">
        <v>3</v>
      </c>
      <c r="P82" s="595">
        <v>5</v>
      </c>
      <c r="Q82" s="78"/>
      <c r="R82" s="115"/>
      <c r="S82" s="73" t="s">
        <v>36</v>
      </c>
      <c r="T82" s="107" t="s">
        <v>82</v>
      </c>
      <c r="U82" s="41" t="s">
        <v>143</v>
      </c>
      <c r="V82" s="91">
        <v>3</v>
      </c>
      <c r="W82" s="91">
        <v>0</v>
      </c>
      <c r="X82" s="91">
        <v>0</v>
      </c>
      <c r="Y82" s="91">
        <v>3</v>
      </c>
      <c r="Z82" s="92">
        <v>5</v>
      </c>
      <c r="AA82" s="259"/>
      <c r="AB82" s="193"/>
      <c r="AC82" s="52"/>
      <c r="AD82" s="251"/>
      <c r="AE82" s="251"/>
      <c r="AF82" s="251"/>
      <c r="AG82" s="251"/>
      <c r="AH82" s="505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</row>
    <row r="83" spans="1:64" ht="15" customHeight="1">
      <c r="A83" s="662" t="s">
        <v>152</v>
      </c>
      <c r="B83" s="662" t="s">
        <v>148</v>
      </c>
      <c r="C83" s="664">
        <v>0</v>
      </c>
      <c r="D83" s="664">
        <v>0</v>
      </c>
      <c r="E83" s="664">
        <v>0</v>
      </c>
      <c r="F83" s="664">
        <v>0</v>
      </c>
      <c r="G83" s="598">
        <v>4</v>
      </c>
      <c r="H83" s="78"/>
      <c r="I83" s="115"/>
      <c r="J83" s="564" t="s">
        <v>317</v>
      </c>
      <c r="K83" s="536" t="s">
        <v>142</v>
      </c>
      <c r="L83" s="523">
        <v>3</v>
      </c>
      <c r="M83" s="523">
        <v>0</v>
      </c>
      <c r="N83" s="523">
        <v>0</v>
      </c>
      <c r="O83" s="523">
        <v>3</v>
      </c>
      <c r="P83" s="595">
        <v>5</v>
      </c>
      <c r="Q83" s="78"/>
      <c r="R83" s="115"/>
      <c r="S83" s="73" t="s">
        <v>36</v>
      </c>
      <c r="T83" s="93" t="s">
        <v>145</v>
      </c>
      <c r="U83" s="94" t="s">
        <v>146</v>
      </c>
      <c r="V83" s="91">
        <v>3</v>
      </c>
      <c r="W83" s="91">
        <v>2</v>
      </c>
      <c r="X83" s="91">
        <v>0</v>
      </c>
      <c r="Y83" s="91">
        <v>4</v>
      </c>
      <c r="Z83" s="92">
        <v>7</v>
      </c>
      <c r="AA83" s="89"/>
      <c r="AB83" s="193"/>
      <c r="AC83" s="52"/>
      <c r="AD83" s="251"/>
      <c r="AE83" s="251"/>
      <c r="AF83" s="251"/>
      <c r="AG83" s="251"/>
      <c r="AH83" s="505"/>
      <c r="AI83" s="201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</row>
    <row r="84" spans="1:64" ht="15" customHeight="1">
      <c r="A84" s="795" t="s">
        <v>66</v>
      </c>
      <c r="B84" s="795"/>
      <c r="C84" s="663">
        <f>SUM(C78:C83)</f>
        <v>15</v>
      </c>
      <c r="D84" s="676">
        <f t="shared" ref="D84:G84" si="23">SUM(D78:D83)</f>
        <v>0</v>
      </c>
      <c r="E84" s="676">
        <f t="shared" si="23"/>
        <v>0</v>
      </c>
      <c r="F84" s="676">
        <f t="shared" si="23"/>
        <v>15</v>
      </c>
      <c r="G84" s="597">
        <f t="shared" si="23"/>
        <v>30</v>
      </c>
      <c r="H84" s="78"/>
      <c r="I84" s="115"/>
      <c r="J84" s="541" t="s">
        <v>318</v>
      </c>
      <c r="K84" s="536" t="s">
        <v>146</v>
      </c>
      <c r="L84" s="523">
        <v>3</v>
      </c>
      <c r="M84" s="523">
        <v>2</v>
      </c>
      <c r="N84" s="523">
        <v>0</v>
      </c>
      <c r="O84" s="523">
        <v>4</v>
      </c>
      <c r="P84" s="595">
        <v>7</v>
      </c>
      <c r="Q84" s="78"/>
      <c r="R84" s="78"/>
      <c r="S84" s="73" t="s">
        <v>36</v>
      </c>
      <c r="T84" s="102" t="s">
        <v>147</v>
      </c>
      <c r="U84" s="41" t="s">
        <v>148</v>
      </c>
      <c r="V84" s="37">
        <v>0</v>
      </c>
      <c r="W84" s="37">
        <v>0</v>
      </c>
      <c r="X84" s="37">
        <v>0</v>
      </c>
      <c r="Y84" s="37">
        <v>0</v>
      </c>
      <c r="Z84" s="195">
        <v>4</v>
      </c>
      <c r="AA84" s="89"/>
      <c r="AB84" s="193"/>
      <c r="AC84" s="52"/>
      <c r="AD84" s="251"/>
      <c r="AE84" s="251"/>
      <c r="AF84" s="251"/>
      <c r="AG84" s="251"/>
      <c r="AH84" s="505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</row>
    <row r="85" spans="1:64" ht="15" customHeight="1">
      <c r="G85" s="23"/>
      <c r="H85" s="78"/>
      <c r="I85" s="115"/>
      <c r="J85" s="546" t="s">
        <v>319</v>
      </c>
      <c r="K85" s="519" t="s">
        <v>148</v>
      </c>
      <c r="L85" s="533">
        <v>0</v>
      </c>
      <c r="M85" s="533">
        <v>0</v>
      </c>
      <c r="N85" s="533">
        <v>0</v>
      </c>
      <c r="O85" s="533">
        <v>0</v>
      </c>
      <c r="P85" s="563">
        <v>4</v>
      </c>
      <c r="Q85" s="78"/>
      <c r="R85" s="78"/>
      <c r="S85" s="75"/>
      <c r="T85" s="759"/>
      <c r="U85" s="261" t="s">
        <v>37</v>
      </c>
      <c r="V85" s="66">
        <f>SUM(V78:V84)</f>
        <v>11</v>
      </c>
      <c r="W85" s="66">
        <f t="shared" ref="W85:Z85" si="24">SUM(W78:W84)</f>
        <v>2</v>
      </c>
      <c r="X85" s="66">
        <f t="shared" si="24"/>
        <v>8</v>
      </c>
      <c r="Y85" s="66">
        <f t="shared" si="24"/>
        <v>16</v>
      </c>
      <c r="Z85" s="55">
        <f t="shared" si="24"/>
        <v>30</v>
      </c>
      <c r="AA85" s="89"/>
      <c r="AB85" s="193"/>
      <c r="AC85" s="52"/>
      <c r="AD85" s="251"/>
      <c r="AE85" s="251"/>
      <c r="AF85" s="251"/>
      <c r="AG85" s="251"/>
      <c r="AH85" s="505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</row>
    <row r="86" spans="1:64" ht="15" customHeight="1" thickBot="1">
      <c r="A86" s="158"/>
      <c r="B86" s="158"/>
      <c r="C86" s="159"/>
      <c r="D86" s="159"/>
      <c r="E86" s="159"/>
      <c r="F86" s="159"/>
      <c r="G86" s="173"/>
      <c r="H86" s="78"/>
      <c r="I86" s="115"/>
      <c r="J86" s="787" t="s">
        <v>66</v>
      </c>
      <c r="K86" s="788"/>
      <c r="L86" s="565">
        <f>SUM(L79:L85)</f>
        <v>11</v>
      </c>
      <c r="M86" s="565">
        <f t="shared" ref="M86:P86" si="25">SUM(M79:M85)</f>
        <v>2</v>
      </c>
      <c r="N86" s="565">
        <f t="shared" si="25"/>
        <v>8</v>
      </c>
      <c r="O86" s="565">
        <f t="shared" si="25"/>
        <v>16</v>
      </c>
      <c r="P86" s="565">
        <f t="shared" si="25"/>
        <v>30</v>
      </c>
      <c r="Q86" s="78"/>
      <c r="R86" s="78"/>
      <c r="S86" s="75"/>
      <c r="T86" s="811" t="s">
        <v>39</v>
      </c>
      <c r="U86" s="812"/>
      <c r="V86" s="66">
        <v>0</v>
      </c>
      <c r="W86" s="66">
        <v>0</v>
      </c>
      <c r="X86" s="66">
        <v>0</v>
      </c>
      <c r="Y86" s="66">
        <v>0</v>
      </c>
      <c r="Z86" s="55">
        <v>0</v>
      </c>
      <c r="AA86" s="89"/>
      <c r="AB86" s="193"/>
      <c r="AC86" s="52"/>
      <c r="AD86" s="251"/>
      <c r="AE86" s="251"/>
      <c r="AF86" s="251"/>
      <c r="AG86" s="251"/>
      <c r="AH86" s="505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</row>
    <row r="87" spans="1:64" ht="15" customHeight="1">
      <c r="A87" s="158"/>
      <c r="B87" s="158"/>
      <c r="C87" s="159"/>
      <c r="D87" s="159"/>
      <c r="E87" s="159"/>
      <c r="F87" s="159"/>
      <c r="G87" s="173"/>
      <c r="H87" s="78"/>
      <c r="I87" s="115"/>
      <c r="J87" s="178"/>
      <c r="K87" s="142"/>
      <c r="L87" s="37"/>
      <c r="M87" s="37"/>
      <c r="N87" s="37"/>
      <c r="O87" s="37"/>
      <c r="P87" s="512"/>
      <c r="Q87" s="78"/>
      <c r="R87" s="78"/>
      <c r="S87" s="77"/>
      <c r="T87" s="811"/>
      <c r="U87" s="812"/>
      <c r="V87" s="66"/>
      <c r="W87" s="66"/>
      <c r="X87" s="66"/>
      <c r="Y87" s="66"/>
      <c r="Z87" s="55"/>
      <c r="AA87" s="89"/>
      <c r="AB87" s="249" t="s">
        <v>40</v>
      </c>
      <c r="AC87" s="56"/>
      <c r="AD87" s="91">
        <v>3</v>
      </c>
      <c r="AE87" s="91">
        <v>0</v>
      </c>
      <c r="AF87" s="91">
        <v>0</v>
      </c>
      <c r="AG87" s="91">
        <v>3</v>
      </c>
      <c r="AH87" s="92">
        <v>5</v>
      </c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</row>
    <row r="88" spans="1:64" ht="15" customHeight="1" thickBot="1">
      <c r="A88" s="799"/>
      <c r="B88" s="800"/>
      <c r="C88" s="24"/>
      <c r="D88" s="24"/>
      <c r="E88" s="24"/>
      <c r="F88" s="24"/>
      <c r="G88" s="25"/>
      <c r="H88" s="78"/>
      <c r="I88" s="115"/>
      <c r="J88" s="254"/>
      <c r="K88" s="255"/>
      <c r="L88" s="24"/>
      <c r="M88" s="24"/>
      <c r="N88" s="24"/>
      <c r="O88" s="24"/>
      <c r="P88" s="25"/>
      <c r="Q88" s="78"/>
      <c r="R88" s="78"/>
      <c r="S88" s="77"/>
      <c r="T88" s="754" t="s">
        <v>40</v>
      </c>
      <c r="U88" s="755"/>
      <c r="V88" s="762">
        <f>SUM(V85,V86)</f>
        <v>11</v>
      </c>
      <c r="W88" s="762">
        <f t="shared" ref="W88:Z88" si="26">SUM(W85,W86)</f>
        <v>2</v>
      </c>
      <c r="X88" s="762">
        <f t="shared" si="26"/>
        <v>8</v>
      </c>
      <c r="Y88" s="762">
        <f t="shared" si="26"/>
        <v>16</v>
      </c>
      <c r="Z88" s="763">
        <f t="shared" si="26"/>
        <v>30</v>
      </c>
      <c r="AA88" s="89"/>
      <c r="AB88" s="255"/>
      <c r="AC88" s="68"/>
      <c r="AD88" s="258"/>
      <c r="AE88" s="258"/>
      <c r="AF88" s="258"/>
      <c r="AG88" s="258"/>
      <c r="AH88" s="69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</row>
    <row r="89" spans="1:64" ht="15" customHeight="1">
      <c r="A89" s="796" t="s">
        <v>28</v>
      </c>
      <c r="B89" s="791"/>
      <c r="C89" s="791"/>
      <c r="D89" s="791"/>
      <c r="E89" s="791"/>
      <c r="F89" s="791"/>
      <c r="G89" s="792"/>
      <c r="H89" s="78"/>
      <c r="I89" s="115"/>
      <c r="J89" s="21"/>
      <c r="K89" s="22"/>
      <c r="L89" s="22"/>
      <c r="M89" s="22"/>
      <c r="N89" s="22"/>
      <c r="O89" s="22"/>
      <c r="P89" s="23"/>
      <c r="Q89" s="78"/>
      <c r="R89" s="78"/>
      <c r="S89" s="77"/>
      <c r="T89" s="255"/>
      <c r="U89" s="255"/>
      <c r="V89" s="258"/>
      <c r="W89" s="258"/>
      <c r="X89" s="258"/>
      <c r="Y89" s="258"/>
      <c r="Z89" s="259"/>
      <c r="AA89" s="89"/>
      <c r="AB89" s="791" t="s">
        <v>28</v>
      </c>
      <c r="AC89" s="791"/>
      <c r="AD89" s="791"/>
      <c r="AE89" s="791"/>
      <c r="AF89" s="791"/>
      <c r="AG89" s="791"/>
      <c r="AH89" s="792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</row>
    <row r="90" spans="1:64" ht="15" customHeight="1" thickBot="1">
      <c r="A90" s="666" t="s">
        <v>50</v>
      </c>
      <c r="B90" s="666" t="s">
        <v>51</v>
      </c>
      <c r="C90" s="667" t="s">
        <v>7</v>
      </c>
      <c r="D90" s="667" t="s">
        <v>52</v>
      </c>
      <c r="E90" s="667" t="s">
        <v>9</v>
      </c>
      <c r="F90" s="667" t="s">
        <v>53</v>
      </c>
      <c r="G90" s="171" t="s">
        <v>54</v>
      </c>
      <c r="H90" s="78"/>
      <c r="I90" s="115"/>
      <c r="J90" s="796" t="s">
        <v>28</v>
      </c>
      <c r="K90" s="791"/>
      <c r="L90" s="791"/>
      <c r="M90" s="791"/>
      <c r="N90" s="791"/>
      <c r="O90" s="791"/>
      <c r="P90" s="792"/>
      <c r="Q90" s="78"/>
      <c r="R90" s="78"/>
      <c r="S90" s="821" t="s">
        <v>28</v>
      </c>
      <c r="T90" s="815"/>
      <c r="U90" s="815"/>
      <c r="V90" s="815"/>
      <c r="W90" s="815"/>
      <c r="X90" s="815"/>
      <c r="Y90" s="815"/>
      <c r="Z90" s="816"/>
      <c r="AA90" s="89"/>
      <c r="AB90" s="121" t="s">
        <v>5</v>
      </c>
      <c r="AC90" s="3" t="s">
        <v>6</v>
      </c>
      <c r="AD90" s="4" t="s">
        <v>7</v>
      </c>
      <c r="AE90" s="4" t="s">
        <v>8</v>
      </c>
      <c r="AF90" s="4" t="s">
        <v>9</v>
      </c>
      <c r="AG90" s="4" t="s">
        <v>10</v>
      </c>
      <c r="AH90" s="562" t="s">
        <v>11</v>
      </c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</row>
    <row r="91" spans="1:64" ht="15" customHeight="1">
      <c r="A91" s="669" t="s">
        <v>159</v>
      </c>
      <c r="B91" s="669" t="s">
        <v>154</v>
      </c>
      <c r="C91" s="670">
        <v>2</v>
      </c>
      <c r="D91" s="670">
        <v>0</v>
      </c>
      <c r="E91" s="670">
        <v>0</v>
      </c>
      <c r="F91" s="670">
        <v>2</v>
      </c>
      <c r="G91" s="194">
        <v>7</v>
      </c>
      <c r="H91" s="78"/>
      <c r="I91" s="115"/>
      <c r="J91" s="552" t="s">
        <v>50</v>
      </c>
      <c r="K91" s="553" t="s">
        <v>51</v>
      </c>
      <c r="L91" s="554" t="s">
        <v>7</v>
      </c>
      <c r="M91" s="554" t="s">
        <v>52</v>
      </c>
      <c r="N91" s="554" t="s">
        <v>9</v>
      </c>
      <c r="O91" s="554" t="s">
        <v>53</v>
      </c>
      <c r="P91" s="556" t="s">
        <v>54</v>
      </c>
      <c r="Q91" s="78"/>
      <c r="R91" s="78"/>
      <c r="S91" s="73"/>
      <c r="T91" s="224" t="s">
        <v>5</v>
      </c>
      <c r="U91" s="225" t="s">
        <v>6</v>
      </c>
      <c r="V91" s="226" t="s">
        <v>7</v>
      </c>
      <c r="W91" s="226" t="s">
        <v>8</v>
      </c>
      <c r="X91" s="226" t="s">
        <v>9</v>
      </c>
      <c r="Y91" s="226" t="s">
        <v>10</v>
      </c>
      <c r="Z91" s="556" t="s">
        <v>11</v>
      </c>
      <c r="AA91" s="120"/>
      <c r="AB91" s="174" t="s">
        <v>155</v>
      </c>
      <c r="AC91" s="94" t="s">
        <v>156</v>
      </c>
      <c r="AD91" s="91">
        <v>3</v>
      </c>
      <c r="AE91" s="91">
        <v>0</v>
      </c>
      <c r="AF91" s="91">
        <v>0</v>
      </c>
      <c r="AG91" s="91">
        <v>3</v>
      </c>
      <c r="AH91" s="92">
        <v>5</v>
      </c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</row>
    <row r="92" spans="1:64" ht="15" customHeight="1">
      <c r="A92" s="669" t="s">
        <v>160</v>
      </c>
      <c r="B92" s="671" t="s">
        <v>161</v>
      </c>
      <c r="C92" s="670">
        <v>3</v>
      </c>
      <c r="D92" s="670">
        <v>0</v>
      </c>
      <c r="E92" s="670">
        <v>0</v>
      </c>
      <c r="F92" s="670">
        <v>3</v>
      </c>
      <c r="G92" s="194">
        <v>6</v>
      </c>
      <c r="H92" s="78"/>
      <c r="I92" s="115"/>
      <c r="J92" s="546" t="s">
        <v>320</v>
      </c>
      <c r="K92" s="519" t="s">
        <v>154</v>
      </c>
      <c r="L92" s="523">
        <v>2</v>
      </c>
      <c r="M92" s="523">
        <v>2</v>
      </c>
      <c r="N92" s="523">
        <v>0</v>
      </c>
      <c r="O92" s="523">
        <v>3</v>
      </c>
      <c r="P92" s="595">
        <v>5</v>
      </c>
      <c r="Q92" s="78"/>
      <c r="R92" s="78"/>
      <c r="S92" s="73" t="s">
        <v>36</v>
      </c>
      <c r="T92" s="93" t="s">
        <v>155</v>
      </c>
      <c r="U92" s="94" t="s">
        <v>156</v>
      </c>
      <c r="V92" s="91">
        <v>3</v>
      </c>
      <c r="W92" s="91">
        <v>0</v>
      </c>
      <c r="X92" s="91">
        <v>0</v>
      </c>
      <c r="Y92" s="91">
        <v>3</v>
      </c>
      <c r="Z92" s="92">
        <v>5</v>
      </c>
      <c r="AA92" s="89"/>
      <c r="AB92" s="193"/>
      <c r="AC92" s="52"/>
      <c r="AD92" s="251"/>
      <c r="AE92" s="251"/>
      <c r="AF92" s="251"/>
      <c r="AG92" s="251"/>
      <c r="AH92" s="505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</row>
    <row r="93" spans="1:64" ht="15" customHeight="1">
      <c r="A93" s="669" t="s">
        <v>393</v>
      </c>
      <c r="B93" s="669" t="s">
        <v>135</v>
      </c>
      <c r="C93" s="670">
        <v>3</v>
      </c>
      <c r="D93" s="670">
        <v>0</v>
      </c>
      <c r="E93" s="670">
        <v>0</v>
      </c>
      <c r="F93" s="670">
        <v>3</v>
      </c>
      <c r="G93" s="194">
        <v>5</v>
      </c>
      <c r="H93" s="78"/>
      <c r="I93" s="115"/>
      <c r="J93" s="541" t="s">
        <v>321</v>
      </c>
      <c r="K93" s="536" t="s">
        <v>156</v>
      </c>
      <c r="L93" s="523">
        <v>3</v>
      </c>
      <c r="M93" s="523">
        <v>0</v>
      </c>
      <c r="N93" s="523">
        <v>0</v>
      </c>
      <c r="O93" s="523">
        <v>3</v>
      </c>
      <c r="P93" s="595">
        <v>5</v>
      </c>
      <c r="Q93" s="78"/>
      <c r="R93" s="78"/>
      <c r="S93" s="73" t="s">
        <v>36</v>
      </c>
      <c r="T93" s="93" t="s">
        <v>153</v>
      </c>
      <c r="U93" s="41" t="s">
        <v>154</v>
      </c>
      <c r="V93" s="91">
        <v>2</v>
      </c>
      <c r="W93" s="91">
        <v>2</v>
      </c>
      <c r="X93" s="91">
        <v>0</v>
      </c>
      <c r="Y93" s="91">
        <v>3</v>
      </c>
      <c r="Z93" s="92">
        <v>8</v>
      </c>
      <c r="AA93" s="89"/>
      <c r="AB93" s="193"/>
      <c r="AC93" s="52"/>
      <c r="AD93" s="251"/>
      <c r="AE93" s="251"/>
      <c r="AF93" s="251"/>
      <c r="AG93" s="251"/>
      <c r="AH93" s="505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</row>
    <row r="94" spans="1:64" ht="15" customHeight="1">
      <c r="A94" s="669" t="s">
        <v>138</v>
      </c>
      <c r="B94" s="669" t="s">
        <v>157</v>
      </c>
      <c r="C94" s="670">
        <v>3</v>
      </c>
      <c r="D94" s="670">
        <v>0</v>
      </c>
      <c r="E94" s="670">
        <v>0</v>
      </c>
      <c r="F94" s="670">
        <v>3</v>
      </c>
      <c r="G94" s="194">
        <v>5</v>
      </c>
      <c r="H94" s="78"/>
      <c r="I94" s="78"/>
      <c r="J94" s="546" t="s">
        <v>82</v>
      </c>
      <c r="K94" s="519" t="s">
        <v>157</v>
      </c>
      <c r="L94" s="523">
        <v>3</v>
      </c>
      <c r="M94" s="523">
        <v>0</v>
      </c>
      <c r="N94" s="523">
        <v>0</v>
      </c>
      <c r="O94" s="523">
        <v>3</v>
      </c>
      <c r="P94" s="595">
        <v>5</v>
      </c>
      <c r="Q94" s="78"/>
      <c r="R94" s="78"/>
      <c r="S94" s="73" t="s">
        <v>36</v>
      </c>
      <c r="T94" s="102" t="s">
        <v>82</v>
      </c>
      <c r="U94" s="41" t="s">
        <v>157</v>
      </c>
      <c r="V94" s="91">
        <v>3</v>
      </c>
      <c r="W94" s="91">
        <v>0</v>
      </c>
      <c r="X94" s="91">
        <v>0</v>
      </c>
      <c r="Y94" s="91">
        <v>3</v>
      </c>
      <c r="Z94" s="92">
        <v>5</v>
      </c>
      <c r="AA94" s="89"/>
      <c r="AB94" s="193"/>
      <c r="AC94" s="52"/>
      <c r="AD94" s="251"/>
      <c r="AE94" s="251"/>
      <c r="AF94" s="251"/>
      <c r="AG94" s="251"/>
      <c r="AH94" s="505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</row>
    <row r="95" spans="1:64" ht="18" customHeight="1">
      <c r="A95" s="669" t="s">
        <v>27</v>
      </c>
      <c r="B95" s="669" t="s">
        <v>338</v>
      </c>
      <c r="C95" s="670">
        <v>3</v>
      </c>
      <c r="D95" s="670">
        <v>0</v>
      </c>
      <c r="E95" s="670">
        <v>0</v>
      </c>
      <c r="F95" s="670">
        <v>3</v>
      </c>
      <c r="G95" s="194">
        <v>5</v>
      </c>
      <c r="H95" s="78"/>
      <c r="I95" s="78"/>
      <c r="J95" s="546" t="s">
        <v>27</v>
      </c>
      <c r="K95" s="544" t="s">
        <v>167</v>
      </c>
      <c r="L95" s="523">
        <v>3</v>
      </c>
      <c r="M95" s="523">
        <v>0</v>
      </c>
      <c r="N95" s="523">
        <v>0</v>
      </c>
      <c r="O95" s="523">
        <v>3</v>
      </c>
      <c r="P95" s="595">
        <v>5</v>
      </c>
      <c r="Q95" s="78"/>
      <c r="R95" s="78"/>
      <c r="S95" s="77"/>
      <c r="T95" s="760"/>
      <c r="U95" s="263" t="s">
        <v>37</v>
      </c>
      <c r="V95" s="66">
        <f>SUM(V92:V94)</f>
        <v>8</v>
      </c>
      <c r="W95" s="66">
        <f t="shared" ref="W95:Z95" si="27">SUM(W92:W94)</f>
        <v>2</v>
      </c>
      <c r="X95" s="66">
        <f t="shared" si="27"/>
        <v>0</v>
      </c>
      <c r="Y95" s="66">
        <f t="shared" si="27"/>
        <v>9</v>
      </c>
      <c r="Z95" s="55">
        <f t="shared" si="27"/>
        <v>18</v>
      </c>
      <c r="AA95" s="89"/>
      <c r="AB95" s="193"/>
      <c r="AC95" s="52"/>
      <c r="AD95" s="251"/>
      <c r="AE95" s="251"/>
      <c r="AF95" s="251"/>
      <c r="AG95" s="251"/>
      <c r="AH95" s="505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</row>
    <row r="96" spans="1:64" ht="16.5" customHeight="1">
      <c r="A96" s="669" t="s">
        <v>273</v>
      </c>
      <c r="B96" s="671" t="s">
        <v>394</v>
      </c>
      <c r="C96" s="670">
        <v>2</v>
      </c>
      <c r="D96" s="670">
        <v>0</v>
      </c>
      <c r="E96" s="670">
        <v>0</v>
      </c>
      <c r="F96" s="670">
        <v>2</v>
      </c>
      <c r="G96" s="194">
        <v>2</v>
      </c>
      <c r="H96" s="78"/>
      <c r="I96" s="78"/>
      <c r="J96" s="546" t="s">
        <v>27</v>
      </c>
      <c r="K96" s="550" t="s">
        <v>128</v>
      </c>
      <c r="L96" s="523">
        <v>2</v>
      </c>
      <c r="M96" s="523">
        <v>0</v>
      </c>
      <c r="N96" s="523">
        <v>0</v>
      </c>
      <c r="O96" s="523">
        <v>2</v>
      </c>
      <c r="P96" s="595">
        <v>3</v>
      </c>
      <c r="Q96" s="78"/>
      <c r="R96" s="78"/>
      <c r="S96" s="75" t="s">
        <v>38</v>
      </c>
      <c r="T96" s="546" t="s">
        <v>27</v>
      </c>
      <c r="U96" s="544" t="s">
        <v>167</v>
      </c>
      <c r="V96" s="523">
        <v>3</v>
      </c>
      <c r="W96" s="523">
        <v>0</v>
      </c>
      <c r="X96" s="523">
        <v>0</v>
      </c>
      <c r="Y96" s="523">
        <v>3</v>
      </c>
      <c r="Z96" s="595">
        <v>5</v>
      </c>
      <c r="AA96" s="89"/>
      <c r="AB96" s="193"/>
      <c r="AC96" s="52"/>
      <c r="AD96" s="251"/>
      <c r="AE96" s="251"/>
      <c r="AF96" s="251"/>
      <c r="AG96" s="251"/>
      <c r="AH96" s="505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</row>
    <row r="97" spans="1:64" ht="15" customHeight="1">
      <c r="A97" s="793" t="s">
        <v>66</v>
      </c>
      <c r="B97" s="794"/>
      <c r="C97" s="668">
        <v>16</v>
      </c>
      <c r="D97" s="668">
        <v>0</v>
      </c>
      <c r="E97" s="668">
        <v>0</v>
      </c>
      <c r="F97" s="668">
        <v>16</v>
      </c>
      <c r="G97" s="597">
        <v>30</v>
      </c>
      <c r="H97" s="78"/>
      <c r="I97" s="115"/>
      <c r="J97" s="546" t="s">
        <v>27</v>
      </c>
      <c r="K97" s="536" t="s">
        <v>158</v>
      </c>
      <c r="L97" s="523">
        <v>3</v>
      </c>
      <c r="M97" s="523">
        <v>0</v>
      </c>
      <c r="N97" s="523">
        <v>0</v>
      </c>
      <c r="O97" s="523">
        <v>3</v>
      </c>
      <c r="P97" s="595">
        <v>5</v>
      </c>
      <c r="Q97" s="78"/>
      <c r="R97" s="78"/>
      <c r="S97" s="75" t="s">
        <v>38</v>
      </c>
      <c r="T97" s="546" t="s">
        <v>27</v>
      </c>
      <c r="U97" s="550" t="s">
        <v>128</v>
      </c>
      <c r="V97" s="523">
        <v>2</v>
      </c>
      <c r="W97" s="523">
        <v>0</v>
      </c>
      <c r="X97" s="523">
        <v>0</v>
      </c>
      <c r="Y97" s="523">
        <v>2</v>
      </c>
      <c r="Z97" s="595">
        <v>3</v>
      </c>
      <c r="AA97" s="89"/>
      <c r="AB97" s="193"/>
      <c r="AC97" s="52"/>
      <c r="AD97" s="251"/>
      <c r="AE97" s="251"/>
      <c r="AF97" s="251"/>
      <c r="AG97" s="251"/>
      <c r="AH97" s="505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</row>
    <row r="98" spans="1:64" ht="15" customHeight="1">
      <c r="A98" s="801"/>
      <c r="B98" s="802"/>
      <c r="C98" s="258"/>
      <c r="D98" s="258"/>
      <c r="E98" s="258"/>
      <c r="F98" s="258"/>
      <c r="G98" s="259"/>
      <c r="H98" s="78"/>
      <c r="I98" s="115"/>
      <c r="J98" s="572" t="s">
        <v>322</v>
      </c>
      <c r="K98" s="534" t="s">
        <v>323</v>
      </c>
      <c r="L98" s="538">
        <v>2</v>
      </c>
      <c r="M98" s="538">
        <v>0</v>
      </c>
      <c r="N98" s="538">
        <v>0</v>
      </c>
      <c r="O98" s="538">
        <v>2</v>
      </c>
      <c r="P98" s="571">
        <v>2</v>
      </c>
      <c r="Q98" s="78"/>
      <c r="R98" s="78"/>
      <c r="S98" s="75" t="s">
        <v>38</v>
      </c>
      <c r="T98" s="546" t="s">
        <v>27</v>
      </c>
      <c r="U98" s="536" t="s">
        <v>158</v>
      </c>
      <c r="V98" s="523">
        <v>3</v>
      </c>
      <c r="W98" s="523">
        <v>0</v>
      </c>
      <c r="X98" s="523">
        <v>0</v>
      </c>
      <c r="Y98" s="523">
        <v>3</v>
      </c>
      <c r="Z98" s="595">
        <v>5</v>
      </c>
      <c r="AA98" s="89"/>
      <c r="AB98" s="193"/>
      <c r="AC98" s="52"/>
      <c r="AD98" s="251"/>
      <c r="AE98" s="251"/>
      <c r="AF98" s="251"/>
      <c r="AG98" s="251"/>
      <c r="AH98" s="505"/>
      <c r="AI98" s="78"/>
      <c r="AJ98" s="78"/>
      <c r="AK98" s="78"/>
      <c r="AL98" s="78"/>
      <c r="AM98" s="78"/>
      <c r="AN98" s="78"/>
    </row>
    <row r="99" spans="1:64" ht="15" customHeight="1" thickBot="1">
      <c r="A99" s="254"/>
      <c r="B99" s="255"/>
      <c r="C99" s="258"/>
      <c r="D99" s="258"/>
      <c r="E99" s="258"/>
      <c r="F99" s="258"/>
      <c r="G99" s="259"/>
      <c r="I99" s="97"/>
      <c r="J99" s="803" t="s">
        <v>66</v>
      </c>
      <c r="K99" s="785"/>
      <c r="L99" s="559">
        <f>SUM(L92:L98)</f>
        <v>18</v>
      </c>
      <c r="M99" s="559">
        <f t="shared" ref="M99:P99" si="28">SUM(M92:M98)</f>
        <v>2</v>
      </c>
      <c r="N99" s="559">
        <f t="shared" si="28"/>
        <v>0</v>
      </c>
      <c r="O99" s="559">
        <f t="shared" si="28"/>
        <v>19</v>
      </c>
      <c r="P99" s="559">
        <f t="shared" si="28"/>
        <v>30</v>
      </c>
      <c r="Q99" s="78"/>
      <c r="R99" s="115"/>
      <c r="S99" s="75" t="s">
        <v>38</v>
      </c>
      <c r="T99" s="572" t="s">
        <v>322</v>
      </c>
      <c r="U99" s="534" t="s">
        <v>323</v>
      </c>
      <c r="V99" s="538">
        <v>2</v>
      </c>
      <c r="W99" s="538">
        <v>0</v>
      </c>
      <c r="X99" s="538">
        <v>0</v>
      </c>
      <c r="Y99" s="538">
        <v>2</v>
      </c>
      <c r="Z99" s="571">
        <v>2</v>
      </c>
      <c r="AA99" s="89"/>
      <c r="AB99" s="249" t="s">
        <v>40</v>
      </c>
      <c r="AC99" s="56"/>
      <c r="AD99" s="91">
        <v>3</v>
      </c>
      <c r="AE99" s="91">
        <v>0</v>
      </c>
      <c r="AF99" s="91">
        <v>0</v>
      </c>
      <c r="AG99" s="91">
        <v>3</v>
      </c>
      <c r="AH99" s="92">
        <v>5</v>
      </c>
      <c r="AI99" s="78"/>
      <c r="AJ99" s="78"/>
      <c r="AK99" s="78"/>
      <c r="AL99" s="78"/>
      <c r="AM99" s="78"/>
      <c r="AN99" s="78"/>
    </row>
    <row r="100" spans="1:64" ht="15" customHeight="1">
      <c r="A100" s="254"/>
      <c r="B100" s="255"/>
      <c r="C100" s="258"/>
      <c r="D100" s="258"/>
      <c r="E100" s="258"/>
      <c r="F100" s="258"/>
      <c r="G100" s="259"/>
      <c r="I100" s="97"/>
      <c r="J100" s="255"/>
      <c r="K100" s="255"/>
      <c r="L100" s="258"/>
      <c r="M100" s="258"/>
      <c r="N100" s="258"/>
      <c r="O100" s="258"/>
      <c r="P100" s="259"/>
      <c r="Q100" s="78"/>
      <c r="R100" s="115"/>
      <c r="S100" s="77"/>
      <c r="T100" s="811" t="s">
        <v>39</v>
      </c>
      <c r="U100" s="812"/>
      <c r="V100" s="66">
        <f>SUM(V96:V99)</f>
        <v>10</v>
      </c>
      <c r="W100" s="66">
        <f t="shared" ref="W100:Z100" si="29">SUM(W96:W99)</f>
        <v>0</v>
      </c>
      <c r="X100" s="66">
        <f t="shared" si="29"/>
        <v>0</v>
      </c>
      <c r="Y100" s="66">
        <f t="shared" si="29"/>
        <v>10</v>
      </c>
      <c r="Z100" s="55">
        <f t="shared" si="29"/>
        <v>15</v>
      </c>
      <c r="AA100" s="89"/>
      <c r="AB100" s="255"/>
      <c r="AC100" s="68"/>
      <c r="AD100" s="160"/>
      <c r="AE100" s="160"/>
      <c r="AF100" s="160"/>
      <c r="AG100" s="160"/>
      <c r="AH100" s="161"/>
      <c r="AI100" s="78"/>
      <c r="AJ100" s="78"/>
      <c r="AK100" s="78"/>
      <c r="AL100" s="78"/>
      <c r="AM100" s="78"/>
      <c r="AN100" s="78"/>
    </row>
    <row r="101" spans="1:64" ht="15" customHeight="1" thickBot="1">
      <c r="A101" s="254"/>
      <c r="B101" s="255"/>
      <c r="C101" s="258"/>
      <c r="D101" s="258"/>
      <c r="E101" s="258"/>
      <c r="F101" s="258"/>
      <c r="G101" s="259"/>
      <c r="I101" s="97"/>
      <c r="J101" s="255"/>
      <c r="K101" s="255"/>
      <c r="L101" s="258"/>
      <c r="M101" s="258"/>
      <c r="N101" s="258"/>
      <c r="O101" s="258"/>
      <c r="P101" s="259"/>
      <c r="Q101" s="78"/>
      <c r="R101" s="115"/>
      <c r="T101" s="754" t="s">
        <v>40</v>
      </c>
      <c r="U101" s="755"/>
      <c r="V101" s="756">
        <f>SUM(V100,V95)</f>
        <v>18</v>
      </c>
      <c r="W101" s="756">
        <f t="shared" ref="W101:Z101" si="30">SUM(W100,W95)</f>
        <v>2</v>
      </c>
      <c r="X101" s="756">
        <f t="shared" si="30"/>
        <v>0</v>
      </c>
      <c r="Y101" s="756">
        <f t="shared" si="30"/>
        <v>19</v>
      </c>
      <c r="Z101" s="757">
        <f t="shared" si="30"/>
        <v>33</v>
      </c>
      <c r="AA101" s="89"/>
      <c r="AB101" s="796" t="s">
        <v>29</v>
      </c>
      <c r="AC101" s="791"/>
      <c r="AD101" s="791"/>
      <c r="AE101" s="791"/>
      <c r="AF101" s="791"/>
      <c r="AG101" s="791"/>
      <c r="AH101" s="792"/>
    </row>
    <row r="102" spans="1:64" ht="15" customHeight="1" thickBot="1">
      <c r="A102" s="254"/>
      <c r="B102" s="255"/>
      <c r="C102" s="258"/>
      <c r="D102" s="258"/>
      <c r="E102" s="258"/>
      <c r="F102" s="258"/>
      <c r="G102" s="259"/>
      <c r="I102" s="97"/>
      <c r="J102" s="254"/>
      <c r="K102" s="255"/>
      <c r="L102" s="258"/>
      <c r="M102" s="258"/>
      <c r="N102" s="258"/>
      <c r="O102" s="258"/>
      <c r="P102" s="259"/>
      <c r="Q102" s="78"/>
      <c r="R102" s="115"/>
      <c r="T102" s="255"/>
      <c r="U102" s="255"/>
      <c r="V102" s="258"/>
      <c r="W102" s="258"/>
      <c r="X102" s="258"/>
      <c r="Y102" s="258"/>
      <c r="Z102" s="259"/>
      <c r="AA102" s="89"/>
      <c r="AB102" s="623" t="s">
        <v>5</v>
      </c>
      <c r="AC102" s="604" t="s">
        <v>6</v>
      </c>
      <c r="AD102" s="605" t="s">
        <v>7</v>
      </c>
      <c r="AE102" s="605" t="s">
        <v>8</v>
      </c>
      <c r="AF102" s="605" t="s">
        <v>9</v>
      </c>
      <c r="AG102" s="605" t="s">
        <v>10</v>
      </c>
      <c r="AH102" s="606" t="s">
        <v>11</v>
      </c>
    </row>
    <row r="103" spans="1:64" ht="15" customHeight="1" thickBot="1">
      <c r="A103" s="796" t="s">
        <v>29</v>
      </c>
      <c r="B103" s="791"/>
      <c r="C103" s="791"/>
      <c r="D103" s="791"/>
      <c r="E103" s="791"/>
      <c r="F103" s="791"/>
      <c r="G103" s="792"/>
      <c r="I103" s="97"/>
      <c r="J103" s="796" t="s">
        <v>29</v>
      </c>
      <c r="K103" s="791"/>
      <c r="L103" s="791"/>
      <c r="M103" s="791"/>
      <c r="N103" s="791"/>
      <c r="O103" s="791"/>
      <c r="P103" s="792"/>
      <c r="Q103" s="78"/>
      <c r="R103" s="115"/>
      <c r="S103" s="815" t="s">
        <v>29</v>
      </c>
      <c r="T103" s="815"/>
      <c r="U103" s="815"/>
      <c r="V103" s="815"/>
      <c r="W103" s="815"/>
      <c r="X103" s="815"/>
      <c r="Y103" s="815"/>
      <c r="Z103" s="816"/>
      <c r="AA103" s="89"/>
      <c r="AB103" s="624"/>
      <c r="AC103" s="217"/>
      <c r="AD103" s="218"/>
      <c r="AE103" s="218"/>
      <c r="AF103" s="218"/>
      <c r="AG103" s="218"/>
      <c r="AH103" s="219"/>
    </row>
    <row r="104" spans="1:64" ht="15" customHeight="1">
      <c r="A104" s="672" t="s">
        <v>50</v>
      </c>
      <c r="B104" s="672" t="s">
        <v>51</v>
      </c>
      <c r="C104" s="673" t="s">
        <v>7</v>
      </c>
      <c r="D104" s="673" t="s">
        <v>52</v>
      </c>
      <c r="E104" s="673" t="s">
        <v>9</v>
      </c>
      <c r="F104" s="673" t="s">
        <v>53</v>
      </c>
      <c r="G104" s="171" t="s">
        <v>54</v>
      </c>
      <c r="I104" s="97"/>
      <c r="J104" s="552" t="s">
        <v>50</v>
      </c>
      <c r="K104" s="553" t="s">
        <v>51</v>
      </c>
      <c r="L104" s="554" t="s">
        <v>7</v>
      </c>
      <c r="M104" s="554" t="s">
        <v>52</v>
      </c>
      <c r="N104" s="554" t="s">
        <v>9</v>
      </c>
      <c r="O104" s="554" t="s">
        <v>53</v>
      </c>
      <c r="P104" s="556" t="s">
        <v>54</v>
      </c>
      <c r="R104" s="97"/>
      <c r="T104" s="224" t="s">
        <v>5</v>
      </c>
      <c r="U104" s="225" t="s">
        <v>6</v>
      </c>
      <c r="V104" s="226" t="s">
        <v>7</v>
      </c>
      <c r="W104" s="226" t="s">
        <v>8</v>
      </c>
      <c r="X104" s="226" t="s">
        <v>9</v>
      </c>
      <c r="Y104" s="226" t="s">
        <v>10</v>
      </c>
      <c r="Z104" s="556" t="s">
        <v>11</v>
      </c>
      <c r="AA104" s="23"/>
      <c r="AB104" s="9"/>
      <c r="AC104" s="52"/>
      <c r="AD104" s="108"/>
      <c r="AE104" s="108"/>
      <c r="AF104" s="108"/>
      <c r="AG104" s="108"/>
      <c r="AH104" s="15"/>
    </row>
    <row r="105" spans="1:64" ht="15" customHeight="1">
      <c r="A105" s="675" t="s">
        <v>169</v>
      </c>
      <c r="B105" s="675" t="s">
        <v>170</v>
      </c>
      <c r="C105" s="677">
        <v>0</v>
      </c>
      <c r="D105" s="677">
        <v>0</v>
      </c>
      <c r="E105" s="677">
        <v>4</v>
      </c>
      <c r="F105" s="677">
        <v>2</v>
      </c>
      <c r="G105" s="194">
        <v>8</v>
      </c>
      <c r="I105" s="97"/>
      <c r="J105" s="546" t="s">
        <v>324</v>
      </c>
      <c r="K105" s="536" t="s">
        <v>165</v>
      </c>
      <c r="L105" s="523">
        <v>1</v>
      </c>
      <c r="M105" s="523">
        <v>8</v>
      </c>
      <c r="N105" s="523">
        <v>0</v>
      </c>
      <c r="O105" s="523">
        <v>5</v>
      </c>
      <c r="P105" s="595">
        <v>8</v>
      </c>
      <c r="R105" s="97"/>
      <c r="S105" s="114" t="s">
        <v>36</v>
      </c>
      <c r="T105" s="93" t="s">
        <v>164</v>
      </c>
      <c r="U105" s="94" t="s">
        <v>165</v>
      </c>
      <c r="V105" s="91">
        <v>1</v>
      </c>
      <c r="W105" s="91">
        <v>8</v>
      </c>
      <c r="X105" s="91">
        <v>0</v>
      </c>
      <c r="Y105" s="91">
        <v>5</v>
      </c>
      <c r="Z105" s="92">
        <v>10</v>
      </c>
      <c r="AA105" s="23"/>
      <c r="AB105" s="9"/>
      <c r="AC105" s="52"/>
      <c r="AD105" s="108"/>
      <c r="AE105" s="108"/>
      <c r="AF105" s="108"/>
      <c r="AG105" s="108"/>
      <c r="AH105" s="15"/>
    </row>
    <row r="106" spans="1:64" ht="15" customHeight="1">
      <c r="A106" s="675" t="s">
        <v>138</v>
      </c>
      <c r="B106" s="675" t="s">
        <v>166</v>
      </c>
      <c r="C106" s="677">
        <v>3</v>
      </c>
      <c r="D106" s="677">
        <v>0</v>
      </c>
      <c r="E106" s="677">
        <v>0</v>
      </c>
      <c r="F106" s="677">
        <v>3</v>
      </c>
      <c r="G106" s="194">
        <v>5</v>
      </c>
      <c r="J106" s="546" t="s">
        <v>297</v>
      </c>
      <c r="K106" s="519" t="s">
        <v>166</v>
      </c>
      <c r="L106" s="523">
        <v>3</v>
      </c>
      <c r="M106" s="523">
        <v>0</v>
      </c>
      <c r="N106" s="523">
        <v>0</v>
      </c>
      <c r="O106" s="523">
        <v>3</v>
      </c>
      <c r="P106" s="595">
        <v>5</v>
      </c>
      <c r="R106" s="97"/>
      <c r="S106" s="114" t="s">
        <v>36</v>
      </c>
      <c r="T106" s="102" t="s">
        <v>82</v>
      </c>
      <c r="U106" s="41" t="s">
        <v>166</v>
      </c>
      <c r="V106" s="91">
        <v>3</v>
      </c>
      <c r="W106" s="91">
        <v>0</v>
      </c>
      <c r="X106" s="91">
        <v>0</v>
      </c>
      <c r="Y106" s="91">
        <v>3</v>
      </c>
      <c r="Z106" s="92">
        <v>5</v>
      </c>
      <c r="AA106" s="23"/>
      <c r="AB106" s="9"/>
      <c r="AC106" s="52"/>
      <c r="AD106" s="108"/>
      <c r="AE106" s="108"/>
      <c r="AF106" s="108"/>
      <c r="AG106" s="108"/>
      <c r="AH106" s="15"/>
    </row>
    <row r="107" spans="1:64" ht="15" customHeight="1">
      <c r="A107" s="675" t="s">
        <v>138</v>
      </c>
      <c r="B107" s="675" t="s">
        <v>171</v>
      </c>
      <c r="C107" s="677">
        <v>3</v>
      </c>
      <c r="D107" s="677">
        <v>0</v>
      </c>
      <c r="E107" s="677">
        <v>0</v>
      </c>
      <c r="F107" s="677">
        <v>3</v>
      </c>
      <c r="G107" s="194">
        <v>5</v>
      </c>
      <c r="J107" s="546" t="s">
        <v>297</v>
      </c>
      <c r="K107" s="519" t="s">
        <v>171</v>
      </c>
      <c r="L107" s="523">
        <v>3</v>
      </c>
      <c r="M107" s="523">
        <v>0</v>
      </c>
      <c r="N107" s="523">
        <v>0</v>
      </c>
      <c r="O107" s="523">
        <v>3</v>
      </c>
      <c r="P107" s="595">
        <v>5</v>
      </c>
      <c r="R107" s="97"/>
      <c r="S107" s="114" t="s">
        <v>36</v>
      </c>
      <c r="T107" s="546" t="s">
        <v>297</v>
      </c>
      <c r="U107" s="519" t="s">
        <v>171</v>
      </c>
      <c r="V107" s="523">
        <v>3</v>
      </c>
      <c r="W107" s="523">
        <v>0</v>
      </c>
      <c r="X107" s="523">
        <v>0</v>
      </c>
      <c r="Y107" s="523">
        <v>3</v>
      </c>
      <c r="Z107" s="595">
        <v>5</v>
      </c>
      <c r="AA107" s="22"/>
      <c r="AB107" s="9"/>
      <c r="AC107" s="52"/>
      <c r="AD107" s="108"/>
      <c r="AE107" s="108"/>
      <c r="AF107" s="108"/>
      <c r="AG107" s="108"/>
      <c r="AH107" s="15"/>
    </row>
    <row r="108" spans="1:64" ht="16.5" customHeight="1">
      <c r="A108" s="675" t="s">
        <v>27</v>
      </c>
      <c r="B108" s="675" t="s">
        <v>342</v>
      </c>
      <c r="C108" s="677">
        <v>3</v>
      </c>
      <c r="D108" s="677">
        <v>0</v>
      </c>
      <c r="E108" s="677">
        <v>0</v>
      </c>
      <c r="F108" s="677">
        <v>3</v>
      </c>
      <c r="G108" s="194">
        <v>5</v>
      </c>
      <c r="J108" s="546" t="s">
        <v>27</v>
      </c>
      <c r="K108" s="544" t="s">
        <v>168</v>
      </c>
      <c r="L108" s="523">
        <v>3</v>
      </c>
      <c r="M108" s="523">
        <v>0</v>
      </c>
      <c r="N108" s="523">
        <v>0</v>
      </c>
      <c r="O108" s="523">
        <v>3</v>
      </c>
      <c r="P108" s="595">
        <v>5</v>
      </c>
      <c r="R108" s="97"/>
      <c r="T108" s="760"/>
      <c r="U108" s="263" t="s">
        <v>37</v>
      </c>
      <c r="V108" s="66">
        <f>SUM(V105:V107)</f>
        <v>7</v>
      </c>
      <c r="W108" s="66">
        <f t="shared" ref="W108:Z108" si="31">SUM(W105:W107)</f>
        <v>8</v>
      </c>
      <c r="X108" s="66">
        <f t="shared" si="31"/>
        <v>0</v>
      </c>
      <c r="Y108" s="66">
        <f t="shared" si="31"/>
        <v>11</v>
      </c>
      <c r="Z108" s="55">
        <f t="shared" si="31"/>
        <v>20</v>
      </c>
      <c r="AA108" s="22"/>
      <c r="AB108" s="9"/>
      <c r="AC108" s="52"/>
      <c r="AD108" s="108"/>
      <c r="AE108" s="108"/>
      <c r="AF108" s="108"/>
      <c r="AG108" s="108"/>
      <c r="AH108" s="15"/>
    </row>
    <row r="109" spans="1:64" ht="16.5" customHeight="1">
      <c r="A109" s="675" t="s">
        <v>27</v>
      </c>
      <c r="B109" s="675" t="s">
        <v>163</v>
      </c>
      <c r="C109" s="677">
        <v>3</v>
      </c>
      <c r="D109" s="677">
        <v>0</v>
      </c>
      <c r="E109" s="677">
        <v>0</v>
      </c>
      <c r="F109" s="677">
        <v>3</v>
      </c>
      <c r="G109" s="194">
        <v>5</v>
      </c>
      <c r="J109" s="546" t="s">
        <v>27</v>
      </c>
      <c r="K109" s="544" t="s">
        <v>325</v>
      </c>
      <c r="L109" s="523">
        <v>3</v>
      </c>
      <c r="M109" s="523">
        <v>0</v>
      </c>
      <c r="N109" s="523">
        <v>0</v>
      </c>
      <c r="O109" s="523">
        <v>3</v>
      </c>
      <c r="P109" s="595">
        <v>5</v>
      </c>
      <c r="R109" s="97"/>
      <c r="S109" s="75" t="s">
        <v>38</v>
      </c>
      <c r="T109" s="102" t="s">
        <v>27</v>
      </c>
      <c r="U109" s="103" t="s">
        <v>167</v>
      </c>
      <c r="V109" s="91">
        <v>3</v>
      </c>
      <c r="W109" s="91">
        <v>0</v>
      </c>
      <c r="X109" s="91">
        <v>0</v>
      </c>
      <c r="Y109" s="91">
        <v>3</v>
      </c>
      <c r="Z109" s="92">
        <v>5</v>
      </c>
      <c r="AA109" s="23"/>
      <c r="AB109" s="9"/>
      <c r="AC109" s="52"/>
      <c r="AD109" s="108"/>
      <c r="AE109" s="108"/>
      <c r="AF109" s="108"/>
      <c r="AG109" s="108"/>
      <c r="AH109" s="15"/>
    </row>
    <row r="110" spans="1:64" ht="15" customHeight="1">
      <c r="A110" s="675" t="s">
        <v>279</v>
      </c>
      <c r="B110" s="680" t="s">
        <v>396</v>
      </c>
      <c r="C110" s="677">
        <v>2</v>
      </c>
      <c r="D110" s="677">
        <v>0</v>
      </c>
      <c r="E110" s="677">
        <v>0</v>
      </c>
      <c r="F110" s="677">
        <v>2</v>
      </c>
      <c r="G110" s="194">
        <v>2</v>
      </c>
      <c r="J110" s="572" t="s">
        <v>326</v>
      </c>
      <c r="K110" s="534" t="s">
        <v>327</v>
      </c>
      <c r="L110" s="538">
        <v>2</v>
      </c>
      <c r="M110" s="538">
        <v>0</v>
      </c>
      <c r="N110" s="538">
        <v>0</v>
      </c>
      <c r="O110" s="538">
        <v>2</v>
      </c>
      <c r="P110" s="571">
        <v>2</v>
      </c>
      <c r="R110" s="97"/>
      <c r="S110" s="75" t="s">
        <v>38</v>
      </c>
      <c r="T110" s="102" t="s">
        <v>27</v>
      </c>
      <c r="U110" s="103" t="s">
        <v>168</v>
      </c>
      <c r="V110" s="91">
        <v>3</v>
      </c>
      <c r="W110" s="91">
        <v>0</v>
      </c>
      <c r="X110" s="91">
        <v>0</v>
      </c>
      <c r="Y110" s="91">
        <v>3</v>
      </c>
      <c r="Z110" s="92">
        <v>5</v>
      </c>
      <c r="AA110" s="23"/>
      <c r="AB110" s="9"/>
      <c r="AC110" s="52"/>
      <c r="AD110" s="108"/>
      <c r="AE110" s="108"/>
      <c r="AF110" s="108"/>
      <c r="AG110" s="108"/>
      <c r="AH110" s="15"/>
    </row>
    <row r="111" spans="1:64" ht="15" customHeight="1" thickBot="1">
      <c r="A111" s="793" t="s">
        <v>66</v>
      </c>
      <c r="B111" s="794"/>
      <c r="C111" s="676">
        <f>SUM(C105:C110)</f>
        <v>14</v>
      </c>
      <c r="D111" s="676">
        <f t="shared" ref="D111:G111" si="32">SUM(D105:D110)</f>
        <v>0</v>
      </c>
      <c r="E111" s="676">
        <f t="shared" si="32"/>
        <v>4</v>
      </c>
      <c r="F111" s="676">
        <f t="shared" si="32"/>
        <v>16</v>
      </c>
      <c r="G111" s="676">
        <f t="shared" si="32"/>
        <v>30</v>
      </c>
      <c r="I111" s="97"/>
      <c r="J111" s="803" t="s">
        <v>66</v>
      </c>
      <c r="K111" s="785"/>
      <c r="L111" s="565">
        <f>SUM(L105:L110)</f>
        <v>15</v>
      </c>
      <c r="M111" s="565">
        <f t="shared" ref="M111:P111" si="33">SUM(M105:M110)</f>
        <v>8</v>
      </c>
      <c r="N111" s="565">
        <f t="shared" si="33"/>
        <v>0</v>
      </c>
      <c r="O111" s="565">
        <f t="shared" si="33"/>
        <v>19</v>
      </c>
      <c r="P111" s="565">
        <f t="shared" si="33"/>
        <v>30</v>
      </c>
      <c r="R111" s="97"/>
      <c r="S111" s="75" t="s">
        <v>38</v>
      </c>
      <c r="T111" s="572" t="s">
        <v>326</v>
      </c>
      <c r="U111" s="534" t="s">
        <v>327</v>
      </c>
      <c r="V111" s="538">
        <v>2</v>
      </c>
      <c r="W111" s="538">
        <v>0</v>
      </c>
      <c r="X111" s="538">
        <v>0</v>
      </c>
      <c r="Y111" s="538">
        <v>2</v>
      </c>
      <c r="Z111" s="571">
        <v>2</v>
      </c>
      <c r="AA111" s="23"/>
      <c r="AB111" s="109" t="s">
        <v>40</v>
      </c>
      <c r="AC111" s="56"/>
      <c r="AD111" s="11"/>
      <c r="AE111" s="11"/>
      <c r="AF111" s="11"/>
      <c r="AG111" s="11"/>
      <c r="AH111" s="57"/>
    </row>
    <row r="112" spans="1:64" ht="15" customHeight="1">
      <c r="A112" s="799"/>
      <c r="B112" s="800"/>
      <c r="C112" s="24"/>
      <c r="D112" s="24"/>
      <c r="E112" s="24"/>
      <c r="F112" s="24"/>
      <c r="G112" s="25"/>
      <c r="I112" s="97"/>
      <c r="J112" s="22"/>
      <c r="K112" s="22"/>
      <c r="L112" s="22"/>
      <c r="M112" s="22"/>
      <c r="N112" s="22"/>
      <c r="O112" s="22"/>
      <c r="P112" s="23"/>
      <c r="R112" s="97"/>
      <c r="S112" s="77"/>
      <c r="T112" s="760"/>
      <c r="U112" s="607" t="s">
        <v>39</v>
      </c>
      <c r="V112" s="237">
        <f>SUM(V109:V111)</f>
        <v>8</v>
      </c>
      <c r="W112" s="237">
        <f t="shared" ref="W112:Z112" si="34">SUM(W109:W111)</f>
        <v>0</v>
      </c>
      <c r="X112" s="237">
        <f t="shared" si="34"/>
        <v>0</v>
      </c>
      <c r="Y112" s="237">
        <f t="shared" si="34"/>
        <v>8</v>
      </c>
      <c r="Z112" s="764">
        <f t="shared" si="34"/>
        <v>12</v>
      </c>
      <c r="AA112" s="23"/>
      <c r="AB112" s="58"/>
      <c r="AC112" s="59"/>
      <c r="AD112" s="60"/>
      <c r="AE112" s="61"/>
      <c r="AF112" s="61"/>
      <c r="AG112" s="61"/>
      <c r="AH112" s="62"/>
    </row>
    <row r="113" spans="1:35" ht="15" customHeight="1" thickBot="1">
      <c r="A113" s="26"/>
      <c r="B113" s="22"/>
      <c r="C113" s="22"/>
      <c r="D113" s="22"/>
      <c r="E113" s="22"/>
      <c r="F113" s="22"/>
      <c r="G113" s="23"/>
      <c r="I113" s="97"/>
      <c r="J113" s="205"/>
      <c r="K113" s="22"/>
      <c r="L113" s="22"/>
      <c r="M113" s="22"/>
      <c r="N113" s="22"/>
      <c r="O113" s="22"/>
      <c r="P113" s="23"/>
      <c r="R113" s="97"/>
      <c r="S113" s="77"/>
      <c r="T113" s="754" t="s">
        <v>40</v>
      </c>
      <c r="U113" s="755"/>
      <c r="V113" s="756">
        <f>SUM(V112,V108)</f>
        <v>15</v>
      </c>
      <c r="W113" s="756">
        <f t="shared" ref="W113:Z113" si="35">SUM(W112,W108)</f>
        <v>8</v>
      </c>
      <c r="X113" s="756">
        <f t="shared" si="35"/>
        <v>0</v>
      </c>
      <c r="Y113" s="756">
        <f t="shared" si="35"/>
        <v>19</v>
      </c>
      <c r="Z113" s="765">
        <f t="shared" si="35"/>
        <v>32</v>
      </c>
      <c r="AA113" s="23"/>
      <c r="AB113" s="122"/>
      <c r="AC113" s="27" t="s">
        <v>41</v>
      </c>
      <c r="AD113" s="817">
        <f>AG99+AG87+AG74+AG60+AG46+AG33+AG20</f>
        <v>20</v>
      </c>
      <c r="AE113" s="797"/>
      <c r="AF113" s="797"/>
      <c r="AG113" s="797"/>
      <c r="AH113" s="31"/>
    </row>
    <row r="114" spans="1:35" ht="15" customHeight="1">
      <c r="A114" s="26"/>
      <c r="B114" s="22"/>
      <c r="C114" s="22"/>
      <c r="D114" s="22"/>
      <c r="E114" s="22"/>
      <c r="F114" s="22"/>
      <c r="G114" s="23"/>
      <c r="I114" s="97"/>
      <c r="J114" s="26"/>
      <c r="K114" s="22"/>
      <c r="L114" s="22"/>
      <c r="M114" s="22"/>
      <c r="N114" s="22"/>
      <c r="O114" s="22"/>
      <c r="P114" s="23"/>
      <c r="R114" s="97"/>
      <c r="S114" s="77"/>
      <c r="T114" s="139"/>
      <c r="U114" s="139"/>
      <c r="V114" s="138"/>
      <c r="W114" s="138"/>
      <c r="X114" s="138"/>
      <c r="Y114" s="138"/>
      <c r="Z114" s="259"/>
      <c r="AA114" s="22"/>
      <c r="AB114" s="122"/>
      <c r="AC114" s="27" t="s">
        <v>11</v>
      </c>
      <c r="AD114" s="817">
        <f>AH99+AH87+AH74+AH60+AH46+AH33+AH20</f>
        <v>31</v>
      </c>
      <c r="AE114" s="797"/>
      <c r="AF114" s="797"/>
      <c r="AG114" s="797"/>
      <c r="AH114" s="31"/>
    </row>
    <row r="115" spans="1:35" ht="15" customHeight="1">
      <c r="A115" s="21"/>
      <c r="B115" s="27" t="s">
        <v>30</v>
      </c>
      <c r="C115" s="797">
        <v>146</v>
      </c>
      <c r="D115" s="797"/>
      <c r="E115" s="797"/>
      <c r="F115" s="797"/>
      <c r="G115" s="28"/>
      <c r="I115" s="97"/>
      <c r="J115" s="21"/>
      <c r="K115" s="27" t="s">
        <v>30</v>
      </c>
      <c r="L115" s="797">
        <v>151</v>
      </c>
      <c r="M115" s="797"/>
      <c r="N115" s="797"/>
      <c r="O115" s="797"/>
      <c r="P115" s="28"/>
      <c r="R115" s="97"/>
      <c r="S115" s="77"/>
      <c r="T115" s="139"/>
      <c r="U115" s="139"/>
      <c r="V115" s="138"/>
      <c r="W115" s="138"/>
      <c r="X115" s="138"/>
      <c r="Y115" s="138"/>
      <c r="Z115" s="259"/>
      <c r="AA115" s="60"/>
      <c r="AH115" s="97"/>
    </row>
    <row r="116" spans="1:35" ht="15" customHeight="1" thickBot="1">
      <c r="A116" s="29"/>
      <c r="B116" s="30" t="s">
        <v>11</v>
      </c>
      <c r="C116" s="798">
        <v>240</v>
      </c>
      <c r="D116" s="798"/>
      <c r="E116" s="798"/>
      <c r="F116" s="798"/>
      <c r="G116" s="31"/>
      <c r="I116" s="97"/>
      <c r="J116" s="29"/>
      <c r="K116" s="30" t="s">
        <v>11</v>
      </c>
      <c r="L116" s="798">
        <v>240</v>
      </c>
      <c r="M116" s="798"/>
      <c r="N116" s="798"/>
      <c r="O116" s="798"/>
      <c r="P116" s="31"/>
      <c r="R116" s="97"/>
      <c r="S116" s="110"/>
      <c r="T116" s="39"/>
      <c r="U116" s="39"/>
      <c r="V116" s="13"/>
      <c r="W116" s="13"/>
      <c r="X116" s="13"/>
      <c r="Y116" s="13"/>
      <c r="Z116" s="259"/>
      <c r="AA116" s="200"/>
      <c r="AB116" s="198"/>
      <c r="AC116" s="198"/>
      <c r="AD116" s="198"/>
      <c r="AE116" s="198"/>
      <c r="AF116" s="198"/>
      <c r="AG116" s="198"/>
      <c r="AH116" s="596"/>
    </row>
    <row r="117" spans="1:35" ht="15" customHeight="1">
      <c r="A117" s="21"/>
      <c r="B117" s="22"/>
      <c r="C117" s="22"/>
      <c r="D117" s="22"/>
      <c r="E117" s="22"/>
      <c r="F117" s="22"/>
      <c r="G117" s="23"/>
      <c r="I117" s="97"/>
      <c r="J117" s="21"/>
      <c r="K117" s="22"/>
      <c r="L117" s="22"/>
      <c r="M117" s="22"/>
      <c r="N117" s="22"/>
      <c r="O117" s="22"/>
      <c r="P117" s="23"/>
      <c r="R117" s="97"/>
      <c r="S117" s="110"/>
      <c r="T117" s="39"/>
      <c r="U117" s="27" t="s">
        <v>41</v>
      </c>
      <c r="V117" s="797">
        <f>Y108+Y95+Y85+Y69+Y55+Y42+Y26+Y11</f>
        <v>81</v>
      </c>
      <c r="W117" s="797"/>
      <c r="X117" s="797"/>
      <c r="Y117" s="797"/>
      <c r="Z117" s="259"/>
      <c r="AA117" s="200"/>
      <c r="AB117" s="22"/>
      <c r="AC117" s="22"/>
      <c r="AD117" s="22"/>
      <c r="AE117" s="22"/>
      <c r="AF117" s="22"/>
      <c r="AG117" s="22"/>
      <c r="AH117" s="22"/>
    </row>
    <row r="118" spans="1:35" ht="15" customHeight="1" thickBot="1">
      <c r="A118" s="63"/>
      <c r="B118" s="64"/>
      <c r="C118" s="64"/>
      <c r="D118" s="64"/>
      <c r="E118" s="64"/>
      <c r="F118" s="64"/>
      <c r="G118" s="65"/>
      <c r="I118" s="97"/>
      <c r="J118" s="63"/>
      <c r="K118" s="64"/>
      <c r="L118" s="64"/>
      <c r="M118" s="64"/>
      <c r="N118" s="64"/>
      <c r="O118" s="64"/>
      <c r="P118" s="65"/>
      <c r="R118" s="97"/>
      <c r="S118" s="110"/>
      <c r="T118" s="39"/>
      <c r="U118" s="27" t="s">
        <v>30</v>
      </c>
      <c r="V118" s="797">
        <f>Y113+Y101+Y88+Y74+Y59+Y46+Y34+Y20</f>
        <v>151</v>
      </c>
      <c r="W118" s="797"/>
      <c r="X118" s="797"/>
      <c r="Y118" s="797"/>
      <c r="Z118" s="259"/>
      <c r="AA118" s="200"/>
      <c r="AB118" s="22"/>
      <c r="AC118" s="22"/>
      <c r="AD118" s="22"/>
      <c r="AE118" s="22"/>
      <c r="AF118" s="22"/>
      <c r="AG118" s="22"/>
      <c r="AH118" s="22"/>
    </row>
    <row r="119" spans="1:35" ht="15" customHeight="1">
      <c r="I119" s="97"/>
      <c r="R119" s="97"/>
      <c r="S119" s="110"/>
      <c r="T119" s="22"/>
      <c r="U119" s="30" t="s">
        <v>11</v>
      </c>
      <c r="V119" s="814">
        <f>Z113+Z101+Z88+Z74+Z59+Z46+Z34+Z20</f>
        <v>245</v>
      </c>
      <c r="W119" s="814"/>
      <c r="X119" s="814"/>
      <c r="Y119" s="814"/>
      <c r="Z119" s="23"/>
      <c r="AA119" s="200"/>
    </row>
    <row r="120" spans="1:35" ht="15" customHeight="1" thickBot="1">
      <c r="R120" s="97"/>
      <c r="S120" s="245"/>
      <c r="T120" s="64"/>
      <c r="U120" s="64"/>
      <c r="V120" s="64"/>
      <c r="W120" s="64"/>
      <c r="X120" s="64"/>
      <c r="Y120" s="64"/>
      <c r="Z120" s="65"/>
      <c r="AA120" s="200"/>
    </row>
    <row r="121" spans="1:35" ht="15" customHeight="1">
      <c r="R121" s="97"/>
      <c r="Z121" s="141"/>
      <c r="AA121" s="22"/>
    </row>
    <row r="122" spans="1:35" ht="15" customHeight="1">
      <c r="R122" s="97"/>
      <c r="Y122" s="132"/>
      <c r="Z122" s="132"/>
      <c r="AA122" s="22"/>
    </row>
    <row r="123" spans="1:35" ht="15" customHeight="1">
      <c r="R123" s="97"/>
      <c r="Y123" s="132"/>
      <c r="Z123" s="132"/>
      <c r="AA123" s="22"/>
    </row>
    <row r="124" spans="1:35" ht="15" customHeight="1">
      <c r="R124" s="97"/>
      <c r="Y124" s="132"/>
      <c r="Z124" s="132"/>
      <c r="AA124" s="22"/>
    </row>
    <row r="125" spans="1:35" ht="30" customHeight="1">
      <c r="R125" s="97"/>
      <c r="Y125" s="132"/>
      <c r="Z125" s="132"/>
      <c r="AA125" s="97"/>
    </row>
    <row r="126" spans="1:35" ht="30" customHeight="1">
      <c r="R126" s="97"/>
      <c r="Y126" s="132"/>
      <c r="Z126" s="132"/>
      <c r="AA126" s="97"/>
      <c r="AI126" s="199"/>
    </row>
    <row r="127" spans="1:35" ht="30" customHeight="1">
      <c r="R127" s="97"/>
      <c r="Y127" s="132"/>
      <c r="Z127" s="132"/>
      <c r="AA127" s="196"/>
    </row>
    <row r="128" spans="1:35" ht="30" customHeight="1">
      <c r="R128" s="97"/>
      <c r="Y128" s="132"/>
      <c r="Z128" s="132"/>
    </row>
    <row r="129" spans="25:27" ht="30" customHeight="1">
      <c r="Y129" s="132"/>
      <c r="Z129" s="132"/>
      <c r="AA129" s="132"/>
    </row>
    <row r="130" spans="25:27" ht="30" customHeight="1">
      <c r="Y130" s="132"/>
      <c r="Z130" s="132"/>
      <c r="AA130" s="132"/>
    </row>
    <row r="131" spans="25:27" ht="30" customHeight="1">
      <c r="Y131" s="132"/>
      <c r="Z131" s="132"/>
      <c r="AA131" s="132"/>
    </row>
    <row r="132" spans="25:27" ht="30" customHeight="1">
      <c r="Y132" s="132"/>
      <c r="Z132" s="132"/>
      <c r="AA132" s="132"/>
    </row>
    <row r="133" spans="25:27" ht="30" customHeight="1">
      <c r="Y133" s="132"/>
      <c r="Z133" s="132"/>
      <c r="AA133" s="132"/>
    </row>
    <row r="134" spans="25:27" ht="30" customHeight="1">
      <c r="Y134" s="132"/>
      <c r="Z134" s="132"/>
      <c r="AA134" s="132"/>
    </row>
    <row r="135" spans="25:27" ht="30" customHeight="1">
      <c r="Y135" s="132"/>
      <c r="Z135" s="132"/>
      <c r="AA135" s="132"/>
    </row>
    <row r="136" spans="25:27" ht="30" customHeight="1">
      <c r="Y136" s="132"/>
      <c r="Z136" s="132"/>
      <c r="AA136" s="132"/>
    </row>
    <row r="137" spans="25:27" ht="30" customHeight="1">
      <c r="Y137" s="132"/>
      <c r="Z137" s="132"/>
      <c r="AA137" s="132"/>
    </row>
    <row r="138" spans="25:27" ht="30" customHeight="1">
      <c r="Y138" s="132"/>
      <c r="Z138" s="132"/>
      <c r="AA138" s="132"/>
    </row>
    <row r="139" spans="25:27" ht="30" customHeight="1">
      <c r="Y139" s="132"/>
      <c r="Z139" s="132"/>
      <c r="AA139" s="132"/>
    </row>
    <row r="140" spans="25:27" ht="30" customHeight="1">
      <c r="Y140" s="132"/>
      <c r="Z140" s="132"/>
      <c r="AA140" s="132"/>
    </row>
    <row r="141" spans="25:27" ht="30" customHeight="1">
      <c r="Y141" s="132"/>
      <c r="Z141" s="132"/>
      <c r="AA141" s="132"/>
    </row>
    <row r="142" spans="25:27" ht="30" customHeight="1">
      <c r="Y142" s="132"/>
      <c r="Z142" s="132"/>
      <c r="AA142" s="132"/>
    </row>
    <row r="143" spans="25:27">
      <c r="Y143" s="132"/>
      <c r="Z143" s="132"/>
      <c r="AA143" s="132"/>
    </row>
    <row r="144" spans="25:27">
      <c r="Y144" s="132"/>
      <c r="Z144" s="132"/>
      <c r="AA144" s="132"/>
    </row>
    <row r="145" spans="25:27">
      <c r="Y145" s="132"/>
      <c r="Z145" s="132"/>
      <c r="AA145" s="132"/>
    </row>
    <row r="146" spans="25:27">
      <c r="Y146" s="132"/>
      <c r="Z146" s="132"/>
      <c r="AA146" s="132"/>
    </row>
    <row r="147" spans="25:27">
      <c r="Y147" s="132"/>
      <c r="Z147" s="132"/>
      <c r="AA147" s="132"/>
    </row>
    <row r="148" spans="25:27">
      <c r="Y148" s="132"/>
      <c r="Z148" s="132"/>
      <c r="AA148" s="132"/>
    </row>
    <row r="149" spans="25:27">
      <c r="Y149" s="132"/>
      <c r="Z149" s="132"/>
      <c r="AA149" s="132"/>
    </row>
    <row r="150" spans="25:27">
      <c r="Y150" s="132"/>
      <c r="Z150" s="132"/>
      <c r="AA150" s="132"/>
    </row>
    <row r="151" spans="25:27">
      <c r="Y151" s="132"/>
      <c r="Z151" s="132"/>
      <c r="AA151" s="132"/>
    </row>
    <row r="152" spans="25:27">
      <c r="Y152" s="132"/>
      <c r="Z152" s="132"/>
      <c r="AA152" s="132"/>
    </row>
    <row r="153" spans="25:27">
      <c r="Y153" s="132"/>
      <c r="Z153" s="132"/>
      <c r="AA153" s="132"/>
    </row>
    <row r="154" spans="25:27">
      <c r="Y154" s="132"/>
      <c r="Z154" s="132"/>
      <c r="AA154" s="132"/>
    </row>
    <row r="155" spans="25:27">
      <c r="Y155" s="132"/>
      <c r="Z155" s="132"/>
      <c r="AA155" s="132"/>
    </row>
    <row r="156" spans="25:27">
      <c r="Y156" s="132"/>
      <c r="Z156" s="132"/>
      <c r="AA156" s="132"/>
    </row>
    <row r="157" spans="25:27">
      <c r="Y157" s="132"/>
      <c r="Z157" s="132"/>
      <c r="AA157" s="132"/>
    </row>
    <row r="158" spans="25:27">
      <c r="Y158" s="132"/>
      <c r="Z158" s="132"/>
      <c r="AA158" s="132"/>
    </row>
    <row r="159" spans="25:27">
      <c r="Y159" s="132"/>
      <c r="Z159" s="132"/>
      <c r="AA159" s="132"/>
    </row>
    <row r="160" spans="25:27">
      <c r="Y160" s="132"/>
      <c r="Z160" s="132"/>
      <c r="AA160" s="132"/>
    </row>
    <row r="161" spans="25:27">
      <c r="Y161" s="132"/>
      <c r="Z161" s="132"/>
      <c r="AA161" s="132"/>
    </row>
    <row r="162" spans="25:27">
      <c r="Y162" s="132"/>
      <c r="Z162" s="132"/>
      <c r="AA162" s="132"/>
    </row>
    <row r="163" spans="25:27">
      <c r="Y163" s="132"/>
      <c r="Z163" s="132"/>
      <c r="AA163" s="132"/>
    </row>
    <row r="164" spans="25:27">
      <c r="Y164" s="132"/>
      <c r="Z164" s="132"/>
      <c r="AA164" s="132"/>
    </row>
    <row r="165" spans="25:27">
      <c r="Y165" s="132"/>
      <c r="Z165" s="132"/>
      <c r="AA165" s="132"/>
    </row>
    <row r="166" spans="25:27">
      <c r="Y166" s="132"/>
      <c r="Z166" s="132"/>
      <c r="AA166" s="132"/>
    </row>
    <row r="167" spans="25:27">
      <c r="Y167" s="132"/>
      <c r="Z167" s="132"/>
      <c r="AA167" s="132"/>
    </row>
    <row r="168" spans="25:27">
      <c r="Y168" s="132"/>
      <c r="Z168" s="132"/>
      <c r="AA168" s="132"/>
    </row>
    <row r="169" spans="25:27">
      <c r="Y169" s="132"/>
      <c r="Z169" s="132"/>
      <c r="AA169" s="132"/>
    </row>
    <row r="170" spans="25:27">
      <c r="Y170" s="132"/>
      <c r="Z170" s="132"/>
      <c r="AA170" s="132"/>
    </row>
    <row r="171" spans="25:27">
      <c r="Y171" s="132"/>
      <c r="Z171" s="132"/>
      <c r="AA171" s="132"/>
    </row>
    <row r="172" spans="25:27">
      <c r="Y172" s="132"/>
      <c r="Z172" s="132"/>
      <c r="AA172" s="132"/>
    </row>
    <row r="173" spans="25:27">
      <c r="Y173" s="132"/>
      <c r="Z173" s="132"/>
      <c r="AA173" s="132"/>
    </row>
    <row r="174" spans="25:27">
      <c r="Y174" s="132"/>
      <c r="Z174" s="132"/>
      <c r="AA174" s="132"/>
    </row>
    <row r="175" spans="25:27">
      <c r="Y175" s="132"/>
      <c r="Z175" s="132"/>
      <c r="AA175" s="132"/>
    </row>
    <row r="176" spans="25:27">
      <c r="Y176" s="132"/>
      <c r="Z176" s="132"/>
      <c r="AA176" s="132"/>
    </row>
    <row r="177" spans="25:27">
      <c r="Y177" s="132"/>
      <c r="Z177" s="132"/>
      <c r="AA177" s="132"/>
    </row>
    <row r="178" spans="25:27">
      <c r="Y178" s="132"/>
      <c r="Z178" s="132"/>
      <c r="AA178" s="132"/>
    </row>
    <row r="179" spans="25:27">
      <c r="Y179" s="132"/>
      <c r="Z179" s="132"/>
      <c r="AA179" s="132"/>
    </row>
    <row r="180" spans="25:27">
      <c r="Y180" s="132"/>
      <c r="Z180" s="132"/>
      <c r="AA180" s="132"/>
    </row>
    <row r="181" spans="25:27">
      <c r="Y181" s="132"/>
      <c r="Z181" s="132"/>
      <c r="AA181" s="132"/>
    </row>
    <row r="182" spans="25:27">
      <c r="Y182" s="132"/>
      <c r="Z182" s="132"/>
      <c r="AA182" s="132"/>
    </row>
    <row r="183" spans="25:27">
      <c r="Y183" s="132"/>
      <c r="Z183" s="132"/>
      <c r="AA183" s="132"/>
    </row>
    <row r="184" spans="25:27">
      <c r="Y184" s="132"/>
      <c r="Z184" s="132"/>
      <c r="AA184" s="132"/>
    </row>
    <row r="185" spans="25:27">
      <c r="Y185" s="132"/>
      <c r="Z185" s="132"/>
      <c r="AA185" s="132"/>
    </row>
    <row r="186" spans="25:27">
      <c r="Y186" s="132"/>
      <c r="Z186" s="132"/>
      <c r="AA186" s="132"/>
    </row>
    <row r="187" spans="25:27">
      <c r="Y187" s="132"/>
      <c r="Z187" s="132"/>
      <c r="AA187" s="132"/>
    </row>
    <row r="188" spans="25:27">
      <c r="Y188" s="132"/>
      <c r="Z188" s="132"/>
      <c r="AA188" s="132"/>
    </row>
    <row r="189" spans="25:27">
      <c r="Y189" s="132"/>
      <c r="Z189" s="132"/>
      <c r="AA189" s="132"/>
    </row>
    <row r="190" spans="25:27">
      <c r="Y190" s="132"/>
      <c r="Z190" s="132"/>
      <c r="AA190" s="132"/>
    </row>
    <row r="191" spans="25:27">
      <c r="Y191" s="132"/>
      <c r="Z191" s="132"/>
      <c r="AA191" s="132"/>
    </row>
    <row r="192" spans="25:27">
      <c r="Y192" s="132"/>
      <c r="Z192" s="132"/>
      <c r="AA192" s="132"/>
    </row>
    <row r="193" spans="25:27">
      <c r="Y193" s="132"/>
      <c r="Z193" s="132"/>
      <c r="AA193" s="132"/>
    </row>
    <row r="194" spans="25:27">
      <c r="Y194" s="132"/>
      <c r="Z194" s="132"/>
      <c r="AA194" s="132"/>
    </row>
    <row r="195" spans="25:27">
      <c r="Y195" s="132"/>
      <c r="Z195" s="132"/>
      <c r="AA195" s="132"/>
    </row>
    <row r="196" spans="25:27">
      <c r="Y196" s="132"/>
      <c r="Z196" s="132"/>
      <c r="AA196" s="132"/>
    </row>
    <row r="197" spans="25:27">
      <c r="Y197" s="132"/>
      <c r="Z197" s="132"/>
      <c r="AA197" s="132"/>
    </row>
    <row r="198" spans="25:27">
      <c r="Y198" s="132"/>
      <c r="Z198" s="132"/>
      <c r="AA198" s="132"/>
    </row>
    <row r="199" spans="25:27">
      <c r="Y199" s="132"/>
      <c r="Z199" s="132"/>
      <c r="AA199" s="132"/>
    </row>
    <row r="200" spans="25:27">
      <c r="Y200" s="132"/>
      <c r="Z200" s="132"/>
      <c r="AA200" s="132"/>
    </row>
    <row r="201" spans="25:27">
      <c r="Y201" s="132"/>
      <c r="Z201" s="132"/>
      <c r="AA201" s="132"/>
    </row>
    <row r="202" spans="25:27">
      <c r="Y202" s="132"/>
      <c r="Z202" s="132"/>
      <c r="AA202" s="132"/>
    </row>
    <row r="203" spans="25:27">
      <c r="Y203" s="132"/>
      <c r="Z203" s="132"/>
      <c r="AA203" s="132"/>
    </row>
    <row r="204" spans="25:27">
      <c r="Y204" s="132"/>
      <c r="Z204" s="132"/>
      <c r="AA204" s="132"/>
    </row>
    <row r="205" spans="25:27">
      <c r="Y205" s="132"/>
      <c r="Z205" s="132"/>
      <c r="AA205" s="132"/>
    </row>
    <row r="206" spans="25:27">
      <c r="Y206" s="132"/>
      <c r="Z206" s="132"/>
      <c r="AA206" s="132"/>
    </row>
    <row r="207" spans="25:27">
      <c r="Y207" s="132"/>
      <c r="Z207" s="132"/>
      <c r="AA207" s="132"/>
    </row>
    <row r="208" spans="25:27">
      <c r="Y208" s="132"/>
      <c r="Z208" s="132"/>
      <c r="AA208" s="132"/>
    </row>
    <row r="209" spans="25:27">
      <c r="Y209" s="132"/>
      <c r="Z209" s="132"/>
      <c r="AA209" s="132"/>
    </row>
    <row r="210" spans="25:27">
      <c r="Y210" s="132"/>
      <c r="Z210" s="132"/>
      <c r="AA210" s="132"/>
    </row>
    <row r="211" spans="25:27">
      <c r="Y211" s="132"/>
      <c r="Z211" s="132"/>
      <c r="AA211" s="132"/>
    </row>
    <row r="212" spans="25:27">
      <c r="Y212" s="132"/>
      <c r="Z212" s="132"/>
      <c r="AA212" s="132"/>
    </row>
    <row r="213" spans="25:27">
      <c r="Y213" s="132"/>
      <c r="Z213" s="132"/>
      <c r="AA213" s="132"/>
    </row>
    <row r="214" spans="25:27">
      <c r="Y214" s="132"/>
      <c r="Z214" s="132"/>
      <c r="AA214" s="132"/>
    </row>
    <row r="215" spans="25:27">
      <c r="Y215" s="132"/>
      <c r="Z215" s="132"/>
      <c r="AA215" s="132"/>
    </row>
    <row r="216" spans="25:27">
      <c r="Y216" s="132"/>
      <c r="Z216" s="132"/>
      <c r="AA216" s="132"/>
    </row>
    <row r="217" spans="25:27">
      <c r="Y217" s="132"/>
      <c r="Z217" s="132"/>
      <c r="AA217" s="132"/>
    </row>
    <row r="218" spans="25:27">
      <c r="Y218" s="132"/>
      <c r="Z218" s="132"/>
      <c r="AA218" s="132"/>
    </row>
    <row r="219" spans="25:27">
      <c r="Y219" s="132"/>
      <c r="Z219" s="132"/>
      <c r="AA219" s="132"/>
    </row>
    <row r="220" spans="25:27">
      <c r="Y220" s="132"/>
      <c r="Z220" s="132"/>
      <c r="AA220" s="132"/>
    </row>
    <row r="221" spans="25:27">
      <c r="Y221" s="132"/>
      <c r="Z221" s="132"/>
      <c r="AA221" s="132"/>
    </row>
    <row r="222" spans="25:27">
      <c r="Y222" s="132"/>
      <c r="Z222" s="132"/>
      <c r="AA222" s="132"/>
    </row>
    <row r="223" spans="25:27">
      <c r="Y223" s="132"/>
      <c r="Z223" s="132"/>
      <c r="AA223" s="132"/>
    </row>
    <row r="224" spans="25:27">
      <c r="Y224" s="132"/>
      <c r="Z224" s="132"/>
      <c r="AA224" s="132"/>
    </row>
    <row r="225" spans="25:27">
      <c r="Y225" s="132"/>
      <c r="Z225" s="132"/>
      <c r="AA225" s="132"/>
    </row>
    <row r="226" spans="25:27">
      <c r="Y226" s="132"/>
      <c r="Z226" s="132"/>
      <c r="AA226" s="132"/>
    </row>
    <row r="227" spans="25:27">
      <c r="Y227" s="132"/>
      <c r="Z227" s="132"/>
      <c r="AA227" s="132"/>
    </row>
    <row r="228" spans="25:27">
      <c r="Y228" s="132"/>
      <c r="Z228" s="132"/>
      <c r="AA228" s="132"/>
    </row>
    <row r="229" spans="25:27">
      <c r="Y229" s="132"/>
      <c r="Z229" s="132"/>
      <c r="AA229" s="132"/>
    </row>
    <row r="230" spans="25:27">
      <c r="Y230" s="132"/>
      <c r="Z230" s="132"/>
      <c r="AA230" s="132"/>
    </row>
    <row r="231" spans="25:27">
      <c r="Y231" s="132"/>
      <c r="Z231" s="132"/>
      <c r="AA231" s="132"/>
    </row>
    <row r="232" spans="25:27">
      <c r="Y232" s="132"/>
      <c r="Z232" s="132"/>
      <c r="AA232" s="132"/>
    </row>
    <row r="233" spans="25:27">
      <c r="Y233" s="132"/>
      <c r="Z233" s="132"/>
      <c r="AA233" s="132"/>
    </row>
    <row r="234" spans="25:27">
      <c r="Y234" s="132"/>
      <c r="Z234" s="132"/>
      <c r="AA234" s="132"/>
    </row>
    <row r="235" spans="25:27">
      <c r="Y235" s="132"/>
      <c r="Z235" s="132"/>
      <c r="AA235" s="132"/>
    </row>
    <row r="236" spans="25:27">
      <c r="Y236" s="132"/>
      <c r="Z236" s="132"/>
      <c r="AA236" s="132"/>
    </row>
    <row r="237" spans="25:27">
      <c r="Y237" s="132"/>
      <c r="Z237" s="132"/>
      <c r="AA237" s="132"/>
    </row>
    <row r="238" spans="25:27">
      <c r="Y238" s="132"/>
      <c r="Z238" s="132"/>
      <c r="AA238" s="132"/>
    </row>
    <row r="239" spans="25:27">
      <c r="Y239" s="132"/>
      <c r="Z239" s="132"/>
      <c r="AA239" s="132"/>
    </row>
    <row r="240" spans="25:27">
      <c r="Y240" s="132"/>
      <c r="Z240" s="132"/>
      <c r="AA240" s="132"/>
    </row>
    <row r="241" spans="25:27">
      <c r="Y241" s="132"/>
      <c r="Z241" s="132"/>
      <c r="AA241" s="132"/>
    </row>
    <row r="242" spans="25:27">
      <c r="Y242" s="132"/>
      <c r="Z242" s="132"/>
      <c r="AA242" s="132"/>
    </row>
    <row r="243" spans="25:27">
      <c r="Y243" s="132"/>
      <c r="Z243" s="132"/>
      <c r="AA243" s="132"/>
    </row>
    <row r="244" spans="25:27">
      <c r="Y244" s="132"/>
      <c r="Z244" s="132"/>
      <c r="AA244" s="132"/>
    </row>
    <row r="245" spans="25:27">
      <c r="Y245" s="132"/>
      <c r="Z245" s="132"/>
      <c r="AA245" s="132"/>
    </row>
    <row r="246" spans="25:27">
      <c r="Y246" s="132"/>
      <c r="Z246" s="132"/>
      <c r="AA246" s="132"/>
    </row>
    <row r="247" spans="25:27">
      <c r="Y247" s="132"/>
      <c r="Z247" s="132"/>
      <c r="AA247" s="132"/>
    </row>
    <row r="248" spans="25:27">
      <c r="Y248" s="132"/>
      <c r="Z248" s="132"/>
      <c r="AA248" s="132"/>
    </row>
    <row r="249" spans="25:27">
      <c r="Y249" s="132"/>
      <c r="Z249" s="132"/>
      <c r="AA249" s="132"/>
    </row>
    <row r="250" spans="25:27">
      <c r="Y250" s="132"/>
      <c r="Z250" s="132"/>
      <c r="AA250" s="132"/>
    </row>
    <row r="251" spans="25:27">
      <c r="Y251" s="132"/>
      <c r="Z251" s="132"/>
      <c r="AA251" s="132"/>
    </row>
    <row r="252" spans="25:27">
      <c r="Y252" s="132"/>
      <c r="Z252" s="132"/>
      <c r="AA252" s="132"/>
    </row>
    <row r="253" spans="25:27">
      <c r="Y253" s="132"/>
      <c r="Z253" s="132"/>
      <c r="AA253" s="132"/>
    </row>
    <row r="254" spans="25:27">
      <c r="Y254" s="132"/>
      <c r="Z254" s="132"/>
      <c r="AA254" s="132"/>
    </row>
    <row r="255" spans="25:27">
      <c r="Y255" s="132"/>
      <c r="Z255" s="132"/>
      <c r="AA255" s="132"/>
    </row>
    <row r="256" spans="25:27">
      <c r="Y256" s="132"/>
      <c r="Z256" s="132"/>
      <c r="AA256" s="132"/>
    </row>
    <row r="257" spans="25:27">
      <c r="Y257" s="132"/>
      <c r="Z257" s="132"/>
      <c r="AA257" s="132"/>
    </row>
    <row r="258" spans="25:27">
      <c r="Y258" s="132"/>
      <c r="Z258" s="132"/>
      <c r="AA258" s="132"/>
    </row>
    <row r="259" spans="25:27">
      <c r="Y259" s="132"/>
      <c r="Z259" s="132"/>
      <c r="AA259" s="132"/>
    </row>
    <row r="260" spans="25:27">
      <c r="Y260" s="132"/>
      <c r="Z260" s="132"/>
      <c r="AA260" s="132"/>
    </row>
    <row r="261" spans="25:27">
      <c r="Y261" s="132"/>
      <c r="Z261" s="132"/>
      <c r="AA261" s="132"/>
    </row>
    <row r="262" spans="25:27">
      <c r="Y262" s="132"/>
      <c r="Z262" s="132"/>
      <c r="AA262" s="132"/>
    </row>
    <row r="263" spans="25:27">
      <c r="Y263" s="132"/>
      <c r="Z263" s="132"/>
      <c r="AA263" s="132"/>
    </row>
    <row r="264" spans="25:27">
      <c r="Y264" s="132"/>
      <c r="Z264" s="132"/>
      <c r="AA264" s="132"/>
    </row>
    <row r="265" spans="25:27">
      <c r="Y265" s="132"/>
      <c r="Z265" s="132"/>
      <c r="AA265" s="132"/>
    </row>
    <row r="266" spans="25:27">
      <c r="Y266" s="132"/>
      <c r="Z266" s="132"/>
      <c r="AA266" s="132"/>
    </row>
    <row r="267" spans="25:27">
      <c r="Y267" s="132"/>
      <c r="Z267" s="132"/>
      <c r="AA267" s="132"/>
    </row>
    <row r="268" spans="25:27">
      <c r="Y268" s="132"/>
      <c r="Z268" s="132"/>
      <c r="AA268" s="132"/>
    </row>
    <row r="269" spans="25:27">
      <c r="Y269" s="132"/>
      <c r="Z269" s="132"/>
      <c r="AA269" s="132"/>
    </row>
    <row r="270" spans="25:27">
      <c r="Y270" s="132"/>
      <c r="Z270" s="132"/>
      <c r="AA270" s="132"/>
    </row>
    <row r="271" spans="25:27">
      <c r="Y271" s="132"/>
      <c r="Z271" s="132"/>
      <c r="AA271" s="132"/>
    </row>
    <row r="272" spans="25:27">
      <c r="Y272" s="132"/>
      <c r="Z272" s="132"/>
      <c r="AA272" s="132"/>
    </row>
    <row r="273" spans="25:27">
      <c r="Y273" s="132"/>
      <c r="Z273" s="132"/>
      <c r="AA273" s="132"/>
    </row>
    <row r="274" spans="25:27">
      <c r="Y274" s="132"/>
      <c r="Z274" s="132"/>
      <c r="AA274" s="132"/>
    </row>
    <row r="275" spans="25:27">
      <c r="Y275" s="132"/>
      <c r="Z275" s="132"/>
      <c r="AA275" s="132"/>
    </row>
    <row r="276" spans="25:27">
      <c r="Y276" s="132"/>
      <c r="Z276" s="132"/>
      <c r="AA276" s="132"/>
    </row>
    <row r="277" spans="25:27">
      <c r="Y277" s="132"/>
      <c r="Z277" s="132"/>
      <c r="AA277" s="132"/>
    </row>
    <row r="278" spans="25:27">
      <c r="Y278" s="132"/>
      <c r="Z278" s="132"/>
      <c r="AA278" s="132"/>
    </row>
    <row r="279" spans="25:27">
      <c r="Y279" s="132"/>
      <c r="Z279" s="132"/>
      <c r="AA279" s="132"/>
    </row>
    <row r="280" spans="25:27">
      <c r="Y280" s="132"/>
      <c r="Z280" s="132"/>
      <c r="AA280" s="132"/>
    </row>
    <row r="281" spans="25:27">
      <c r="Y281" s="132"/>
      <c r="Z281" s="132"/>
      <c r="AA281" s="132"/>
    </row>
    <row r="282" spans="25:27">
      <c r="Y282" s="132"/>
      <c r="Z282" s="132"/>
      <c r="AA282" s="132"/>
    </row>
    <row r="283" spans="25:27">
      <c r="Y283" s="132"/>
      <c r="Z283" s="132"/>
      <c r="AA283" s="132"/>
    </row>
    <row r="284" spans="25:27">
      <c r="Y284" s="132"/>
      <c r="Z284" s="132"/>
      <c r="AA284" s="132"/>
    </row>
    <row r="285" spans="25:27">
      <c r="Y285" s="132"/>
      <c r="Z285" s="132"/>
      <c r="AA285" s="132"/>
    </row>
    <row r="286" spans="25:27">
      <c r="Y286" s="132"/>
      <c r="Z286" s="132"/>
      <c r="AA286" s="132"/>
    </row>
    <row r="287" spans="25:27">
      <c r="Y287" s="132"/>
      <c r="Z287" s="132"/>
      <c r="AA287" s="132"/>
    </row>
    <row r="288" spans="25:27">
      <c r="Y288" s="132"/>
      <c r="Z288" s="132"/>
      <c r="AA288" s="132"/>
    </row>
    <row r="289" spans="25:27">
      <c r="Y289" s="132"/>
      <c r="Z289" s="132"/>
      <c r="AA289" s="132"/>
    </row>
    <row r="290" spans="25:27">
      <c r="Y290" s="132"/>
      <c r="Z290" s="132"/>
      <c r="AA290" s="132"/>
    </row>
    <row r="291" spans="25:27">
      <c r="Y291" s="132"/>
      <c r="Z291" s="132"/>
      <c r="AA291" s="132"/>
    </row>
    <row r="292" spans="25:27">
      <c r="Y292" s="132"/>
      <c r="Z292" s="132"/>
      <c r="AA292" s="132"/>
    </row>
    <row r="293" spans="25:27">
      <c r="Y293" s="132"/>
      <c r="Z293" s="132"/>
      <c r="AA293" s="132"/>
    </row>
    <row r="294" spans="25:27">
      <c r="Y294" s="132"/>
      <c r="Z294" s="132"/>
      <c r="AA294" s="132"/>
    </row>
    <row r="295" spans="25:27">
      <c r="Y295" s="132"/>
      <c r="Z295" s="132"/>
      <c r="AA295" s="132"/>
    </row>
    <row r="296" spans="25:27">
      <c r="Y296" s="132"/>
      <c r="Z296" s="132"/>
      <c r="AA296" s="132"/>
    </row>
    <row r="297" spans="25:27">
      <c r="Y297" s="132"/>
      <c r="Z297" s="132"/>
      <c r="AA297" s="132"/>
    </row>
    <row r="298" spans="25:27">
      <c r="Y298" s="132"/>
      <c r="Z298" s="132"/>
      <c r="AA298" s="132"/>
    </row>
    <row r="299" spans="25:27">
      <c r="Y299" s="132"/>
      <c r="Z299" s="132"/>
      <c r="AA299" s="132"/>
    </row>
    <row r="300" spans="25:27">
      <c r="Y300" s="132"/>
      <c r="Z300" s="132"/>
      <c r="AA300" s="132"/>
    </row>
    <row r="301" spans="25:27">
      <c r="Y301" s="132"/>
      <c r="Z301" s="132"/>
      <c r="AA301" s="132"/>
    </row>
    <row r="302" spans="25:27">
      <c r="Y302" s="132"/>
      <c r="Z302" s="132"/>
      <c r="AA302" s="132"/>
    </row>
    <row r="303" spans="25:27">
      <c r="Y303" s="132"/>
      <c r="Z303" s="132"/>
      <c r="AA303" s="132"/>
    </row>
    <row r="304" spans="25:27">
      <c r="Y304" s="132"/>
      <c r="Z304" s="132"/>
      <c r="AA304" s="132"/>
    </row>
    <row r="305" spans="25:27">
      <c r="Y305" s="132"/>
      <c r="Z305" s="132"/>
      <c r="AA305" s="132"/>
    </row>
    <row r="306" spans="25:27">
      <c r="Y306" s="132"/>
      <c r="Z306" s="132"/>
      <c r="AA306" s="132"/>
    </row>
    <row r="307" spans="25:27">
      <c r="Y307" s="132"/>
      <c r="Z307" s="132"/>
      <c r="AA307" s="132"/>
    </row>
    <row r="308" spans="25:27">
      <c r="Y308" s="132"/>
      <c r="Z308" s="132"/>
      <c r="AA308" s="132"/>
    </row>
    <row r="309" spans="25:27">
      <c r="Y309" s="132"/>
      <c r="Z309" s="132"/>
      <c r="AA309" s="132"/>
    </row>
    <row r="310" spans="25:27">
      <c r="Y310" s="132"/>
      <c r="Z310" s="132"/>
      <c r="AA310" s="132"/>
    </row>
    <row r="311" spans="25:27">
      <c r="Y311" s="132"/>
      <c r="Z311" s="132"/>
      <c r="AA311" s="132"/>
    </row>
    <row r="312" spans="25:27">
      <c r="Y312" s="132"/>
      <c r="Z312" s="132"/>
      <c r="AA312" s="132"/>
    </row>
    <row r="313" spans="25:27">
      <c r="Y313" s="132"/>
      <c r="Z313" s="132"/>
      <c r="AA313" s="132"/>
    </row>
    <row r="314" spans="25:27">
      <c r="Y314" s="132"/>
      <c r="Z314" s="132"/>
      <c r="AA314" s="132"/>
    </row>
    <row r="315" spans="25:27">
      <c r="Y315" s="132"/>
      <c r="Z315" s="132"/>
      <c r="AA315" s="132"/>
    </row>
    <row r="316" spans="25:27">
      <c r="Y316" s="132"/>
      <c r="Z316" s="132"/>
      <c r="AA316" s="132"/>
    </row>
    <row r="317" spans="25:27">
      <c r="Y317" s="132"/>
      <c r="Z317" s="132"/>
      <c r="AA317" s="132"/>
    </row>
    <row r="318" spans="25:27">
      <c r="Y318" s="132"/>
      <c r="Z318" s="132"/>
      <c r="AA318" s="132"/>
    </row>
    <row r="319" spans="25:27">
      <c r="Y319" s="132"/>
      <c r="Z319" s="132"/>
      <c r="AA319" s="132"/>
    </row>
    <row r="320" spans="25:27">
      <c r="Y320" s="132"/>
      <c r="Z320" s="132"/>
      <c r="AA320" s="132"/>
    </row>
    <row r="321" spans="25:27">
      <c r="Y321" s="132"/>
      <c r="Z321" s="132"/>
      <c r="AA321" s="132"/>
    </row>
    <row r="322" spans="25:27">
      <c r="Y322" s="132"/>
      <c r="Z322" s="132"/>
      <c r="AA322" s="132"/>
    </row>
    <row r="323" spans="25:27">
      <c r="Y323" s="132"/>
      <c r="Z323" s="132"/>
      <c r="AA323" s="132"/>
    </row>
    <row r="324" spans="25:27">
      <c r="Y324" s="132"/>
      <c r="Z324" s="132"/>
      <c r="AA324" s="132"/>
    </row>
    <row r="325" spans="25:27">
      <c r="Y325" s="132"/>
      <c r="Z325" s="132"/>
      <c r="AA325" s="132"/>
    </row>
    <row r="326" spans="25:27">
      <c r="Y326" s="132"/>
      <c r="Z326" s="132"/>
      <c r="AA326" s="132"/>
    </row>
    <row r="327" spans="25:27">
      <c r="Y327" s="132"/>
      <c r="Z327" s="132"/>
      <c r="AA327" s="132"/>
    </row>
    <row r="328" spans="25:27">
      <c r="Y328" s="132"/>
      <c r="Z328" s="132"/>
      <c r="AA328" s="132"/>
    </row>
    <row r="329" spans="25:27">
      <c r="Y329" s="132"/>
      <c r="Z329" s="132"/>
      <c r="AA329" s="132"/>
    </row>
    <row r="330" spans="25:27">
      <c r="Y330" s="132"/>
      <c r="Z330" s="132"/>
      <c r="AA330" s="132"/>
    </row>
    <row r="331" spans="25:27">
      <c r="AA331" s="132"/>
    </row>
    <row r="332" spans="25:27">
      <c r="AA332" s="132"/>
    </row>
    <row r="333" spans="25:27">
      <c r="AA333" s="132"/>
    </row>
    <row r="334" spans="25:27">
      <c r="AA334" s="132"/>
    </row>
    <row r="335" spans="25:27">
      <c r="AA335" s="132"/>
    </row>
    <row r="336" spans="25:27">
      <c r="AA336" s="132"/>
    </row>
    <row r="337" spans="27:27">
      <c r="AA337" s="132"/>
    </row>
  </sheetData>
  <mergeCells count="84">
    <mergeCell ref="V117:Y117"/>
    <mergeCell ref="AB63:AH63"/>
    <mergeCell ref="AB76:AH76"/>
    <mergeCell ref="AB89:AH89"/>
    <mergeCell ref="S90:Z90"/>
    <mergeCell ref="S103:Z103"/>
    <mergeCell ref="AB101:AH101"/>
    <mergeCell ref="T86:U86"/>
    <mergeCell ref="T100:U100"/>
    <mergeCell ref="T45:U45"/>
    <mergeCell ref="T33:U33"/>
    <mergeCell ref="T19:U19"/>
    <mergeCell ref="T21:Z21"/>
    <mergeCell ref="S35:Y35"/>
    <mergeCell ref="A1:AH1"/>
    <mergeCell ref="V119:Y119"/>
    <mergeCell ref="T42:U42"/>
    <mergeCell ref="T87:U87"/>
    <mergeCell ref="T11:U11"/>
    <mergeCell ref="V118:Y118"/>
    <mergeCell ref="A88:B88"/>
    <mergeCell ref="T48:Z48"/>
    <mergeCell ref="A58:B58"/>
    <mergeCell ref="A63:G63"/>
    <mergeCell ref="A76:G76"/>
    <mergeCell ref="AD113:AG113"/>
    <mergeCell ref="AD114:AG114"/>
    <mergeCell ref="T5:Z6"/>
    <mergeCell ref="AB35:AH35"/>
    <mergeCell ref="AB48:AH48"/>
    <mergeCell ref="AB21:AH21"/>
    <mergeCell ref="T26:U26"/>
    <mergeCell ref="J3:P3"/>
    <mergeCell ref="J4:P4"/>
    <mergeCell ref="J5:P5"/>
    <mergeCell ref="J6:P6"/>
    <mergeCell ref="J8:P8"/>
    <mergeCell ref="AB5:AH6"/>
    <mergeCell ref="T8:Z8"/>
    <mergeCell ref="AB8:AH8"/>
    <mergeCell ref="J72:K72"/>
    <mergeCell ref="J90:P90"/>
    <mergeCell ref="J99:K99"/>
    <mergeCell ref="J74:K74"/>
    <mergeCell ref="J18:K18"/>
    <mergeCell ref="J21:P21"/>
    <mergeCell ref="J31:K31"/>
    <mergeCell ref="A73:B73"/>
    <mergeCell ref="A34:G34"/>
    <mergeCell ref="A48:G48"/>
    <mergeCell ref="A3:G3"/>
    <mergeCell ref="A4:G4"/>
    <mergeCell ref="A5:G5"/>
    <mergeCell ref="A6:G6"/>
    <mergeCell ref="A8:G8"/>
    <mergeCell ref="A111:B111"/>
    <mergeCell ref="J77:P77"/>
    <mergeCell ref="J86:K86"/>
    <mergeCell ref="C115:F115"/>
    <mergeCell ref="C116:F116"/>
    <mergeCell ref="A112:B112"/>
    <mergeCell ref="A103:G103"/>
    <mergeCell ref="A89:G89"/>
    <mergeCell ref="A98:B98"/>
    <mergeCell ref="J103:P103"/>
    <mergeCell ref="J111:K111"/>
    <mergeCell ref="L115:O115"/>
    <mergeCell ref="L116:O116"/>
    <mergeCell ref="A84:B84"/>
    <mergeCell ref="A97:B97"/>
    <mergeCell ref="A17:B17"/>
    <mergeCell ref="A30:B30"/>
    <mergeCell ref="A43:B43"/>
    <mergeCell ref="A57:B57"/>
    <mergeCell ref="A72:B72"/>
    <mergeCell ref="A21:G21"/>
    <mergeCell ref="A44:B44"/>
    <mergeCell ref="J17:K17"/>
    <mergeCell ref="J43:K43"/>
    <mergeCell ref="J46:K46"/>
    <mergeCell ref="J57:K57"/>
    <mergeCell ref="J63:P63"/>
    <mergeCell ref="J34:P34"/>
    <mergeCell ref="J48:P48"/>
  </mergeCells>
  <hyperlinks>
    <hyperlink ref="AD38" r:id="rId1" display="http://tureng.com/tr/turkce-ingilizce/physicochemistry"/>
    <hyperlink ref="K39" r:id="rId2" display="http://tureng.com/tr/turkce-ingilizce/physicochemistry"/>
    <hyperlink ref="U40" r:id="rId3" display="http://tureng.com/tr/turkce-ingilizce/physicochemistry"/>
  </hyperlinks>
  <pageMargins left="0.70866141732283461" right="0.70866141732283461" top="0.74803149606299213" bottom="0.74803149606299213" header="0.31496062992125984" footer="0.31496062992125984"/>
  <pageSetup paperSize="9" scale="40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39"/>
  <sheetViews>
    <sheetView topLeftCell="F85" workbookViewId="0">
      <selection activeCell="AE46" sqref="AE46"/>
    </sheetView>
  </sheetViews>
  <sheetFormatPr defaultRowHeight="15"/>
  <cols>
    <col min="1" max="1" width="9.28515625" style="51" customWidth="1"/>
    <col min="2" max="2" width="36.85546875" style="51" customWidth="1"/>
    <col min="3" max="3" width="3.7109375" style="51" bestFit="1" customWidth="1"/>
    <col min="4" max="5" width="3.140625" style="51" bestFit="1" customWidth="1"/>
    <col min="6" max="6" width="4.5703125" style="51" bestFit="1" customWidth="1"/>
    <col min="7" max="7" width="5.7109375" style="51" bestFit="1" customWidth="1"/>
    <col min="9" max="9" width="9.7109375" style="51" customWidth="1"/>
    <col min="10" max="10" width="40.5703125" style="51" bestFit="1" customWidth="1"/>
    <col min="11" max="11" width="3" style="51" bestFit="1" customWidth="1"/>
    <col min="12" max="12" width="6" style="51" bestFit="1" customWidth="1"/>
    <col min="13" max="13" width="2.85546875" style="51" bestFit="1" customWidth="1"/>
    <col min="14" max="14" width="4.5703125" style="51" bestFit="1" customWidth="1"/>
    <col min="15" max="15" width="5.5703125" style="51" customWidth="1"/>
    <col min="17" max="17" width="9.140625" style="74"/>
    <col min="18" max="18" width="9.42578125" customWidth="1"/>
    <col min="19" max="19" width="36.85546875" customWidth="1"/>
    <col min="20" max="23" width="3" customWidth="1"/>
    <col min="24" max="24" width="5.7109375" customWidth="1"/>
    <col min="25" max="25" width="9.140625" style="113"/>
    <col min="26" max="26" width="9.42578125" customWidth="1"/>
    <col min="27" max="27" width="36.85546875" customWidth="1"/>
    <col min="28" max="31" width="3" customWidth="1"/>
    <col min="32" max="32" width="5.5703125" customWidth="1"/>
  </cols>
  <sheetData>
    <row r="1" spans="1:34" ht="23.25">
      <c r="A1" s="813" t="s">
        <v>175</v>
      </c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  <c r="R1" s="813"/>
      <c r="S1" s="813"/>
      <c r="T1" s="813"/>
      <c r="U1" s="813"/>
      <c r="V1" s="813"/>
      <c r="W1" s="813"/>
      <c r="X1" s="813"/>
      <c r="Y1" s="813"/>
      <c r="Z1" s="813"/>
      <c r="AA1" s="813"/>
      <c r="AB1" s="813"/>
      <c r="AC1" s="813"/>
      <c r="AD1" s="813"/>
      <c r="AE1" s="813"/>
      <c r="AF1" s="813"/>
      <c r="AG1" s="813"/>
      <c r="AH1" s="813"/>
    </row>
    <row r="2" spans="1:34" ht="15.75" thickBot="1">
      <c r="A2" s="104"/>
      <c r="B2" s="104"/>
      <c r="C2" s="104"/>
      <c r="D2" s="104"/>
      <c r="E2" s="104"/>
      <c r="F2" s="104"/>
      <c r="G2" s="104"/>
      <c r="I2" s="104"/>
      <c r="J2" s="104"/>
      <c r="K2" s="104"/>
      <c r="L2" s="104"/>
      <c r="M2" s="104"/>
      <c r="N2" s="104"/>
      <c r="O2" s="104"/>
      <c r="R2" s="78"/>
      <c r="S2" s="78"/>
      <c r="T2" s="78"/>
      <c r="U2" s="78"/>
      <c r="V2" s="78"/>
      <c r="W2" s="78"/>
      <c r="X2" s="78"/>
      <c r="Y2" s="112"/>
      <c r="Z2" s="78"/>
      <c r="AA2" s="78"/>
      <c r="AB2" s="78"/>
      <c r="AC2" s="78"/>
      <c r="AD2" s="78"/>
      <c r="AE2" s="78"/>
      <c r="AF2" s="78"/>
    </row>
    <row r="3" spans="1:34">
      <c r="A3" s="804" t="s">
        <v>0</v>
      </c>
      <c r="B3" s="805"/>
      <c r="C3" s="805"/>
      <c r="D3" s="805"/>
      <c r="E3" s="805"/>
      <c r="F3" s="805"/>
      <c r="G3" s="806"/>
      <c r="I3" s="804" t="s">
        <v>0</v>
      </c>
      <c r="J3" s="805"/>
      <c r="K3" s="805"/>
      <c r="L3" s="805"/>
      <c r="M3" s="805"/>
      <c r="N3" s="805"/>
      <c r="O3" s="806"/>
      <c r="Q3" s="70"/>
      <c r="R3" s="45"/>
      <c r="S3" s="45"/>
      <c r="T3" s="45"/>
      <c r="U3" s="45"/>
      <c r="V3" s="45"/>
      <c r="W3" s="45"/>
      <c r="X3" s="46"/>
      <c r="Y3" s="33"/>
      <c r="Z3" s="44"/>
      <c r="AA3" s="45"/>
      <c r="AB3" s="45"/>
      <c r="AC3" s="45"/>
      <c r="AD3" s="45"/>
      <c r="AE3" s="45"/>
      <c r="AF3" s="46"/>
    </row>
    <row r="4" spans="1:34">
      <c r="A4" s="807" t="s">
        <v>1</v>
      </c>
      <c r="B4" s="808"/>
      <c r="C4" s="808"/>
      <c r="D4" s="808"/>
      <c r="E4" s="808"/>
      <c r="F4" s="808"/>
      <c r="G4" s="809"/>
      <c r="I4" s="807" t="s">
        <v>1</v>
      </c>
      <c r="J4" s="808"/>
      <c r="K4" s="808"/>
      <c r="L4" s="808"/>
      <c r="M4" s="808"/>
      <c r="N4" s="808"/>
      <c r="O4" s="809"/>
      <c r="Q4" s="71"/>
      <c r="R4" s="33"/>
      <c r="S4" s="33"/>
      <c r="T4" s="33"/>
      <c r="U4" s="33"/>
      <c r="V4" s="33"/>
      <c r="W4" s="33"/>
      <c r="X4" s="1"/>
      <c r="Y4" s="33"/>
      <c r="Z4" s="32"/>
      <c r="AA4" s="33"/>
      <c r="AB4" s="33"/>
      <c r="AC4" s="33"/>
      <c r="AD4" s="33"/>
      <c r="AE4" s="33"/>
      <c r="AF4" s="1"/>
    </row>
    <row r="5" spans="1:34">
      <c r="A5" s="807" t="s">
        <v>174</v>
      </c>
      <c r="B5" s="808"/>
      <c r="C5" s="808"/>
      <c r="D5" s="808"/>
      <c r="E5" s="808"/>
      <c r="F5" s="808"/>
      <c r="G5" s="809"/>
      <c r="I5" s="807" t="s">
        <v>2</v>
      </c>
      <c r="J5" s="808"/>
      <c r="K5" s="808"/>
      <c r="L5" s="808"/>
      <c r="M5" s="808"/>
      <c r="N5" s="808"/>
      <c r="O5" s="809"/>
      <c r="Q5" s="71"/>
      <c r="R5" s="818" t="s">
        <v>34</v>
      </c>
      <c r="S5" s="834"/>
      <c r="T5" s="834"/>
      <c r="U5" s="834"/>
      <c r="V5" s="834"/>
      <c r="W5" s="834"/>
      <c r="X5" s="835"/>
      <c r="Y5" s="33"/>
      <c r="Z5" s="820" t="s">
        <v>35</v>
      </c>
      <c r="AA5" s="834"/>
      <c r="AB5" s="834"/>
      <c r="AC5" s="834"/>
      <c r="AD5" s="834"/>
      <c r="AE5" s="834"/>
      <c r="AF5" s="835"/>
    </row>
    <row r="6" spans="1:34">
      <c r="A6" s="807" t="s">
        <v>49</v>
      </c>
      <c r="B6" s="808"/>
      <c r="C6" s="808"/>
      <c r="D6" s="808"/>
      <c r="E6" s="808"/>
      <c r="F6" s="808"/>
      <c r="G6" s="809"/>
      <c r="I6" s="807" t="s">
        <v>49</v>
      </c>
      <c r="J6" s="808"/>
      <c r="K6" s="808"/>
      <c r="L6" s="808"/>
      <c r="M6" s="808"/>
      <c r="N6" s="808"/>
      <c r="O6" s="809"/>
      <c r="Q6" s="71"/>
      <c r="R6" s="834"/>
      <c r="S6" s="834"/>
      <c r="T6" s="834"/>
      <c r="U6" s="834"/>
      <c r="V6" s="834"/>
      <c r="W6" s="834"/>
      <c r="X6" s="835"/>
      <c r="Y6" s="33"/>
      <c r="Z6" s="836"/>
      <c r="AA6" s="834"/>
      <c r="AB6" s="834"/>
      <c r="AC6" s="834"/>
      <c r="AD6" s="834"/>
      <c r="AE6" s="834"/>
      <c r="AF6" s="835"/>
    </row>
    <row r="7" spans="1:34">
      <c r="A7" s="32"/>
      <c r="B7" s="33"/>
      <c r="C7" s="33"/>
      <c r="D7" s="33"/>
      <c r="E7" s="33"/>
      <c r="F7" s="33"/>
      <c r="G7" s="1"/>
      <c r="I7" s="256"/>
      <c r="J7" s="257"/>
      <c r="K7" s="257"/>
      <c r="L7" s="257"/>
      <c r="M7" s="257"/>
      <c r="N7" s="257"/>
      <c r="O7" s="1"/>
      <c r="Q7" s="71"/>
      <c r="R7" s="33"/>
      <c r="S7" s="33"/>
      <c r="T7" s="33"/>
      <c r="U7" s="33"/>
      <c r="V7" s="33"/>
      <c r="W7" s="33"/>
      <c r="X7" s="1"/>
      <c r="Y7" s="33"/>
      <c r="Z7" s="32"/>
      <c r="AA7" s="33"/>
      <c r="AB7" s="33"/>
      <c r="AC7" s="33"/>
      <c r="AD7" s="33"/>
      <c r="AE7" s="33"/>
      <c r="AF7" s="1"/>
    </row>
    <row r="8" spans="1:34">
      <c r="A8" s="821" t="s">
        <v>4</v>
      </c>
      <c r="B8" s="815"/>
      <c r="C8" s="815"/>
      <c r="D8" s="815"/>
      <c r="E8" s="815"/>
      <c r="F8" s="815"/>
      <c r="G8" s="816"/>
      <c r="H8" s="97"/>
      <c r="I8" s="821" t="s">
        <v>4</v>
      </c>
      <c r="J8" s="815"/>
      <c r="K8" s="815"/>
      <c r="L8" s="815"/>
      <c r="M8" s="815"/>
      <c r="N8" s="815"/>
      <c r="O8" s="816"/>
      <c r="Q8" s="71"/>
      <c r="R8" s="815" t="s">
        <v>4</v>
      </c>
      <c r="S8" s="815"/>
      <c r="T8" s="815"/>
      <c r="U8" s="815"/>
      <c r="V8" s="815"/>
      <c r="W8" s="815"/>
      <c r="X8" s="816"/>
      <c r="Y8" s="33"/>
      <c r="Z8" s="821" t="s">
        <v>4</v>
      </c>
      <c r="AA8" s="815"/>
      <c r="AB8" s="815"/>
      <c r="AC8" s="815"/>
      <c r="AD8" s="815"/>
      <c r="AE8" s="815"/>
      <c r="AF8" s="816"/>
    </row>
    <row r="9" spans="1:34">
      <c r="A9" s="593" t="s">
        <v>50</v>
      </c>
      <c r="B9" s="265" t="s">
        <v>51</v>
      </c>
      <c r="C9" s="266" t="s">
        <v>7</v>
      </c>
      <c r="D9" s="266" t="s">
        <v>52</v>
      </c>
      <c r="E9" s="266" t="s">
        <v>9</v>
      </c>
      <c r="F9" s="266" t="s">
        <v>53</v>
      </c>
      <c r="G9" s="238" t="s">
        <v>54</v>
      </c>
      <c r="H9" s="97"/>
      <c r="I9" s="561" t="s">
        <v>50</v>
      </c>
      <c r="J9" s="527" t="s">
        <v>51</v>
      </c>
      <c r="K9" s="526" t="s">
        <v>7</v>
      </c>
      <c r="L9" s="526" t="s">
        <v>52</v>
      </c>
      <c r="M9" s="526" t="s">
        <v>9</v>
      </c>
      <c r="N9" s="526" t="s">
        <v>53</v>
      </c>
      <c r="O9" s="562" t="s">
        <v>54</v>
      </c>
      <c r="Q9" s="72"/>
      <c r="R9" s="48" t="s">
        <v>5</v>
      </c>
      <c r="S9" s="48" t="s">
        <v>6</v>
      </c>
      <c r="T9" s="49" t="s">
        <v>7</v>
      </c>
      <c r="U9" s="49" t="s">
        <v>8</v>
      </c>
      <c r="V9" s="49" t="s">
        <v>9</v>
      </c>
      <c r="W9" s="49" t="s">
        <v>10</v>
      </c>
      <c r="X9" s="570" t="s">
        <v>11</v>
      </c>
      <c r="Y9" s="60"/>
      <c r="Z9" s="2" t="s">
        <v>5</v>
      </c>
      <c r="AA9" s="3" t="s">
        <v>6</v>
      </c>
      <c r="AB9" s="4" t="s">
        <v>7</v>
      </c>
      <c r="AC9" s="4" t="s">
        <v>8</v>
      </c>
      <c r="AD9" s="4" t="s">
        <v>9</v>
      </c>
      <c r="AE9" s="4" t="s">
        <v>10</v>
      </c>
      <c r="AF9" s="562" t="s">
        <v>11</v>
      </c>
    </row>
    <row r="10" spans="1:34">
      <c r="A10" s="592" t="s">
        <v>173</v>
      </c>
      <c r="B10" s="267" t="s">
        <v>234</v>
      </c>
      <c r="C10" s="268">
        <v>3</v>
      </c>
      <c r="D10" s="268">
        <v>0</v>
      </c>
      <c r="E10" s="268">
        <v>0</v>
      </c>
      <c r="F10" s="268">
        <v>3</v>
      </c>
      <c r="G10" s="591">
        <v>3</v>
      </c>
      <c r="H10" s="97"/>
      <c r="I10" s="557" t="s">
        <v>281</v>
      </c>
      <c r="J10" s="534" t="s">
        <v>56</v>
      </c>
      <c r="K10" s="533">
        <v>3</v>
      </c>
      <c r="L10" s="533">
        <v>0</v>
      </c>
      <c r="M10" s="533">
        <v>2</v>
      </c>
      <c r="N10" s="533">
        <v>4</v>
      </c>
      <c r="O10" s="512">
        <v>6</v>
      </c>
      <c r="Q10" s="73" t="s">
        <v>36</v>
      </c>
      <c r="R10" s="42"/>
      <c r="S10" s="99"/>
      <c r="T10" s="100"/>
      <c r="U10" s="100"/>
      <c r="V10" s="100"/>
      <c r="W10" s="100"/>
      <c r="X10" s="105"/>
      <c r="Y10" s="89"/>
      <c r="Z10" s="701"/>
      <c r="AA10" s="99"/>
      <c r="AB10" s="100"/>
      <c r="AC10" s="100"/>
      <c r="AD10" s="100"/>
      <c r="AE10" s="100"/>
      <c r="AF10" s="105"/>
    </row>
    <row r="11" spans="1:34">
      <c r="A11" s="614" t="s">
        <v>57</v>
      </c>
      <c r="B11" s="269" t="s">
        <v>58</v>
      </c>
      <c r="C11" s="270">
        <v>3</v>
      </c>
      <c r="D11" s="269">
        <v>2</v>
      </c>
      <c r="E11" s="269">
        <v>0</v>
      </c>
      <c r="F11" s="269">
        <v>4</v>
      </c>
      <c r="G11" s="615">
        <v>6</v>
      </c>
      <c r="H11" s="97"/>
      <c r="I11" s="557" t="s">
        <v>282</v>
      </c>
      <c r="J11" s="534" t="s">
        <v>58</v>
      </c>
      <c r="K11" s="533">
        <v>3</v>
      </c>
      <c r="L11" s="533">
        <v>2</v>
      </c>
      <c r="M11" s="533">
        <v>0</v>
      </c>
      <c r="N11" s="533">
        <v>4</v>
      </c>
      <c r="O11" s="512">
        <v>6</v>
      </c>
      <c r="Q11" s="73"/>
      <c r="R11" s="829" t="s">
        <v>37</v>
      </c>
      <c r="S11" s="829"/>
      <c r="T11" s="11">
        <f>SUM(T10)</f>
        <v>0</v>
      </c>
      <c r="U11" s="11">
        <f>SUM(U10)</f>
        <v>0</v>
      </c>
      <c r="V11" s="11">
        <f>SUM(V10)</f>
        <v>0</v>
      </c>
      <c r="W11" s="11">
        <f>SUM(W10)</f>
        <v>0</v>
      </c>
      <c r="X11" s="12">
        <f>SUM(X10)</f>
        <v>0</v>
      </c>
      <c r="Y11" s="89"/>
      <c r="Z11" s="9"/>
      <c r="AA11" s="52"/>
      <c r="AB11" s="251"/>
      <c r="AC11" s="251"/>
      <c r="AD11" s="251"/>
      <c r="AE11" s="251"/>
      <c r="AF11" s="505"/>
    </row>
    <row r="12" spans="1:34">
      <c r="A12" s="614" t="s">
        <v>55</v>
      </c>
      <c r="B12" s="269" t="s">
        <v>235</v>
      </c>
      <c r="C12" s="270">
        <v>3</v>
      </c>
      <c r="D12" s="269">
        <v>0</v>
      </c>
      <c r="E12" s="269">
        <v>2</v>
      </c>
      <c r="F12" s="269">
        <v>4</v>
      </c>
      <c r="G12" s="615">
        <v>6</v>
      </c>
      <c r="H12" s="97"/>
      <c r="I12" s="557" t="s">
        <v>283</v>
      </c>
      <c r="J12" s="534" t="s">
        <v>59</v>
      </c>
      <c r="K12" s="533">
        <v>3</v>
      </c>
      <c r="L12" s="533">
        <v>0</v>
      </c>
      <c r="M12" s="533">
        <v>2</v>
      </c>
      <c r="N12" s="533">
        <v>4</v>
      </c>
      <c r="O12" s="512">
        <v>6</v>
      </c>
      <c r="Q12" s="75" t="s">
        <v>38</v>
      </c>
      <c r="R12" s="42" t="s">
        <v>57</v>
      </c>
      <c r="S12" s="42" t="s">
        <v>58</v>
      </c>
      <c r="T12" s="37">
        <v>3</v>
      </c>
      <c r="U12" s="37">
        <v>2</v>
      </c>
      <c r="V12" s="37">
        <v>0</v>
      </c>
      <c r="W12" s="37">
        <v>4</v>
      </c>
      <c r="X12" s="512">
        <v>6</v>
      </c>
      <c r="Y12" s="88"/>
      <c r="Z12" s="9"/>
      <c r="AA12" s="52"/>
      <c r="AB12" s="251"/>
      <c r="AC12" s="251"/>
      <c r="AD12" s="251"/>
      <c r="AE12" s="251"/>
      <c r="AF12" s="505"/>
    </row>
    <row r="13" spans="1:34">
      <c r="A13" s="592" t="s">
        <v>45</v>
      </c>
      <c r="B13" s="272" t="s">
        <v>46</v>
      </c>
      <c r="C13" s="268">
        <v>3</v>
      </c>
      <c r="D13" s="268">
        <v>0</v>
      </c>
      <c r="E13" s="268">
        <v>2</v>
      </c>
      <c r="F13" s="268">
        <v>4</v>
      </c>
      <c r="G13" s="240">
        <v>6</v>
      </c>
      <c r="H13" s="97"/>
      <c r="I13" s="557" t="s">
        <v>284</v>
      </c>
      <c r="J13" s="534" t="s">
        <v>61</v>
      </c>
      <c r="K13" s="551">
        <v>2</v>
      </c>
      <c r="L13" s="551">
        <v>0</v>
      </c>
      <c r="M13" s="551">
        <v>0</v>
      </c>
      <c r="N13" s="551">
        <v>2</v>
      </c>
      <c r="O13" s="505">
        <v>3</v>
      </c>
      <c r="Q13" s="75" t="s">
        <v>38</v>
      </c>
      <c r="R13" s="42" t="s">
        <v>55</v>
      </c>
      <c r="S13" s="42" t="s">
        <v>56</v>
      </c>
      <c r="T13" s="37">
        <v>3</v>
      </c>
      <c r="U13" s="37">
        <v>0</v>
      </c>
      <c r="V13" s="37">
        <v>2</v>
      </c>
      <c r="W13" s="37">
        <v>4</v>
      </c>
      <c r="X13" s="512">
        <v>6</v>
      </c>
      <c r="Y13" s="88"/>
      <c r="Z13" s="9"/>
      <c r="AA13" s="52"/>
      <c r="AB13" s="251"/>
      <c r="AC13" s="251"/>
      <c r="AD13" s="251"/>
      <c r="AE13" s="251"/>
      <c r="AF13" s="505"/>
    </row>
    <row r="14" spans="1:34">
      <c r="A14" s="616" t="s">
        <v>12</v>
      </c>
      <c r="B14" s="269" t="s">
        <v>32</v>
      </c>
      <c r="C14" s="271">
        <v>3</v>
      </c>
      <c r="D14" s="271">
        <v>0</v>
      </c>
      <c r="E14" s="271">
        <v>0</v>
      </c>
      <c r="F14" s="271">
        <v>3</v>
      </c>
      <c r="G14" s="125">
        <v>3</v>
      </c>
      <c r="H14" s="97"/>
      <c r="I14" s="558" t="s">
        <v>285</v>
      </c>
      <c r="J14" s="540" t="s">
        <v>63</v>
      </c>
      <c r="K14" s="551">
        <v>3</v>
      </c>
      <c r="L14" s="551">
        <v>0</v>
      </c>
      <c r="M14" s="551">
        <v>0</v>
      </c>
      <c r="N14" s="551">
        <v>3</v>
      </c>
      <c r="O14" s="524">
        <v>5</v>
      </c>
      <c r="Q14" s="75" t="s">
        <v>38</v>
      </c>
      <c r="R14" s="42" t="s">
        <v>45</v>
      </c>
      <c r="S14" s="42" t="s">
        <v>59</v>
      </c>
      <c r="T14" s="37">
        <v>3</v>
      </c>
      <c r="U14" s="37">
        <v>0</v>
      </c>
      <c r="V14" s="37">
        <v>2</v>
      </c>
      <c r="W14" s="37">
        <v>4</v>
      </c>
      <c r="X14" s="512">
        <v>6</v>
      </c>
      <c r="Y14" s="88"/>
      <c r="Z14" s="9"/>
      <c r="AA14" s="52"/>
      <c r="AB14" s="251"/>
      <c r="AC14" s="251"/>
      <c r="AD14" s="251"/>
      <c r="AE14" s="251"/>
      <c r="AF14" s="505"/>
    </row>
    <row r="15" spans="1:34" ht="18" customHeight="1">
      <c r="A15" s="614" t="s">
        <v>15</v>
      </c>
      <c r="B15" s="766" t="s">
        <v>89</v>
      </c>
      <c r="C15" s="271">
        <v>2</v>
      </c>
      <c r="D15" s="271">
        <v>0</v>
      </c>
      <c r="E15" s="271">
        <v>0</v>
      </c>
      <c r="F15" s="271">
        <v>2</v>
      </c>
      <c r="G15" s="125">
        <v>3</v>
      </c>
      <c r="H15" s="97"/>
      <c r="I15" s="518" t="s">
        <v>286</v>
      </c>
      <c r="J15" s="520" t="s">
        <v>236</v>
      </c>
      <c r="K15" s="533">
        <v>0</v>
      </c>
      <c r="L15" s="533">
        <v>2</v>
      </c>
      <c r="M15" s="533">
        <v>0</v>
      </c>
      <c r="N15" s="533">
        <v>1</v>
      </c>
      <c r="O15" s="512">
        <v>1</v>
      </c>
      <c r="Q15" s="75" t="s">
        <v>38</v>
      </c>
      <c r="R15" s="41" t="s">
        <v>12</v>
      </c>
      <c r="S15" s="41" t="s">
        <v>13</v>
      </c>
      <c r="T15" s="37">
        <v>3</v>
      </c>
      <c r="U15" s="37">
        <v>0</v>
      </c>
      <c r="V15" s="37">
        <v>0</v>
      </c>
      <c r="W15" s="37">
        <v>3</v>
      </c>
      <c r="X15" s="512">
        <v>3</v>
      </c>
      <c r="Y15" s="88"/>
      <c r="Z15" s="9"/>
      <c r="AA15" s="52"/>
      <c r="AB15" s="251"/>
      <c r="AC15" s="251"/>
      <c r="AD15" s="251"/>
      <c r="AE15" s="251"/>
      <c r="AF15" s="505"/>
    </row>
    <row r="16" spans="1:34" ht="16.5" customHeight="1">
      <c r="A16" s="617" t="s">
        <v>62</v>
      </c>
      <c r="B16" s="767" t="s">
        <v>63</v>
      </c>
      <c r="C16" s="274">
        <v>3</v>
      </c>
      <c r="D16" s="274">
        <v>0</v>
      </c>
      <c r="E16" s="274">
        <v>0</v>
      </c>
      <c r="F16" s="274">
        <v>3</v>
      </c>
      <c r="G16" s="618">
        <v>5</v>
      </c>
      <c r="H16" s="97"/>
      <c r="I16" s="518" t="s">
        <v>287</v>
      </c>
      <c r="J16" s="519" t="s">
        <v>13</v>
      </c>
      <c r="K16" s="533">
        <v>3</v>
      </c>
      <c r="L16" s="533">
        <v>0</v>
      </c>
      <c r="M16" s="533">
        <v>0</v>
      </c>
      <c r="N16" s="533">
        <v>3</v>
      </c>
      <c r="O16" s="512">
        <v>3</v>
      </c>
      <c r="Q16" s="75" t="s">
        <v>38</v>
      </c>
      <c r="R16" s="42" t="s">
        <v>14</v>
      </c>
      <c r="S16" s="42" t="s">
        <v>61</v>
      </c>
      <c r="T16" s="251">
        <v>2</v>
      </c>
      <c r="U16" s="251">
        <v>0</v>
      </c>
      <c r="V16" s="251">
        <v>0</v>
      </c>
      <c r="W16" s="251">
        <v>2</v>
      </c>
      <c r="X16" s="505">
        <v>3</v>
      </c>
      <c r="Y16" s="88"/>
      <c r="Z16" s="9"/>
      <c r="AA16" s="52"/>
      <c r="AB16" s="251"/>
      <c r="AC16" s="251"/>
      <c r="AD16" s="251"/>
      <c r="AE16" s="251"/>
      <c r="AF16" s="505"/>
    </row>
    <row r="17" spans="1:32" ht="17.25" customHeight="1" thickBot="1">
      <c r="A17" s="619" t="s">
        <v>64</v>
      </c>
      <c r="B17" s="269" t="s">
        <v>236</v>
      </c>
      <c r="C17" s="271">
        <v>0</v>
      </c>
      <c r="D17" s="271">
        <v>2</v>
      </c>
      <c r="E17" s="271">
        <v>0</v>
      </c>
      <c r="F17" s="271">
        <v>1</v>
      </c>
      <c r="G17" s="125">
        <v>1</v>
      </c>
      <c r="H17" s="97"/>
      <c r="I17" s="810" t="s">
        <v>66</v>
      </c>
      <c r="J17" s="786"/>
      <c r="K17" s="559">
        <f>SUM(K10:K16)</f>
        <v>17</v>
      </c>
      <c r="L17" s="559">
        <f t="shared" ref="L17:O17" si="0">SUM(L10:L16)</f>
        <v>4</v>
      </c>
      <c r="M17" s="559">
        <f t="shared" si="0"/>
        <v>4</v>
      </c>
      <c r="N17" s="559">
        <f t="shared" si="0"/>
        <v>21</v>
      </c>
      <c r="O17" s="559">
        <f t="shared" si="0"/>
        <v>30</v>
      </c>
      <c r="Q17" s="75" t="s">
        <v>38</v>
      </c>
      <c r="R17" s="6" t="s">
        <v>62</v>
      </c>
      <c r="S17" s="143" t="s">
        <v>63</v>
      </c>
      <c r="T17" s="251">
        <v>3</v>
      </c>
      <c r="U17" s="251">
        <v>0</v>
      </c>
      <c r="V17" s="251">
        <v>0</v>
      </c>
      <c r="W17" s="251">
        <v>3</v>
      </c>
      <c r="X17" s="7">
        <v>5</v>
      </c>
      <c r="Y17" s="88"/>
      <c r="Z17" s="9"/>
      <c r="AA17" s="52"/>
      <c r="AB17" s="251"/>
      <c r="AC17" s="251"/>
      <c r="AD17" s="251"/>
      <c r="AE17" s="251"/>
      <c r="AF17" s="505"/>
    </row>
    <row r="18" spans="1:32" ht="15.75" customHeight="1">
      <c r="A18" s="822" t="s">
        <v>66</v>
      </c>
      <c r="B18" s="823"/>
      <c r="C18" s="273">
        <f>SUM(C10:C17)</f>
        <v>20</v>
      </c>
      <c r="D18" s="273">
        <f t="shared" ref="D18:F18" si="1">SUM(D10:D17)</f>
        <v>4</v>
      </c>
      <c r="E18" s="273">
        <f t="shared" si="1"/>
        <v>4</v>
      </c>
      <c r="F18" s="273">
        <f t="shared" si="1"/>
        <v>24</v>
      </c>
      <c r="G18" s="273">
        <f>SUM(G10:G17)</f>
        <v>33</v>
      </c>
      <c r="H18" s="97"/>
      <c r="I18" s="831"/>
      <c r="J18" s="790"/>
      <c r="K18" s="11"/>
      <c r="L18" s="11"/>
      <c r="M18" s="11"/>
      <c r="N18" s="11"/>
      <c r="O18" s="12"/>
      <c r="Q18" s="75" t="s">
        <v>38</v>
      </c>
      <c r="R18" s="41" t="s">
        <v>64</v>
      </c>
      <c r="S18" s="142" t="s">
        <v>65</v>
      </c>
      <c r="T18" s="37">
        <v>0</v>
      </c>
      <c r="U18" s="37">
        <v>2</v>
      </c>
      <c r="V18" s="37">
        <v>0</v>
      </c>
      <c r="W18" s="37">
        <v>1</v>
      </c>
      <c r="X18" s="512">
        <v>1</v>
      </c>
      <c r="Y18" s="88"/>
      <c r="Z18" s="9"/>
      <c r="AA18" s="52"/>
      <c r="AB18" s="251"/>
      <c r="AC18" s="251"/>
      <c r="AD18" s="251"/>
      <c r="AE18" s="251"/>
      <c r="AF18" s="505"/>
    </row>
    <row r="19" spans="1:32">
      <c r="A19" s="254"/>
      <c r="B19" s="255"/>
      <c r="C19" s="258"/>
      <c r="D19" s="258"/>
      <c r="E19" s="258"/>
      <c r="F19" s="258"/>
      <c r="G19" s="259"/>
      <c r="H19" s="97"/>
      <c r="I19" s="254"/>
      <c r="J19" s="255"/>
      <c r="K19" s="258"/>
      <c r="L19" s="258"/>
      <c r="M19" s="258"/>
      <c r="N19" s="258"/>
      <c r="O19" s="259"/>
      <c r="Q19" s="75"/>
      <c r="R19" s="829" t="s">
        <v>39</v>
      </c>
      <c r="S19" s="829"/>
      <c r="T19" s="66">
        <f>SUM(T12:T18)</f>
        <v>17</v>
      </c>
      <c r="U19" s="66">
        <f>SUM(U12:U18)</f>
        <v>4</v>
      </c>
      <c r="V19" s="66">
        <f>SUM(V12:V18)</f>
        <v>4</v>
      </c>
      <c r="W19" s="66">
        <f>SUM(W12:W18)</f>
        <v>21</v>
      </c>
      <c r="X19" s="55">
        <f>SUM(X12:X18)</f>
        <v>30</v>
      </c>
      <c r="Y19" s="88"/>
      <c r="Z19" s="9"/>
      <c r="AA19" s="52"/>
      <c r="AB19" s="251"/>
      <c r="AC19" s="251"/>
      <c r="AD19" s="251"/>
      <c r="AE19" s="251"/>
      <c r="AF19" s="505"/>
    </row>
    <row r="20" spans="1:32">
      <c r="A20" s="254"/>
      <c r="B20" s="255"/>
      <c r="C20" s="258"/>
      <c r="D20" s="258"/>
      <c r="E20" s="258"/>
      <c r="F20" s="258"/>
      <c r="G20" s="259"/>
      <c r="I20" s="254"/>
      <c r="J20" s="255"/>
      <c r="K20" s="258"/>
      <c r="L20" s="258"/>
      <c r="M20" s="258"/>
      <c r="N20" s="258"/>
      <c r="O20" s="259"/>
      <c r="Q20" s="75"/>
      <c r="R20" s="250" t="s">
        <v>40</v>
      </c>
      <c r="S20" s="250"/>
      <c r="T20" s="11">
        <f>T19+T11</f>
        <v>17</v>
      </c>
      <c r="U20" s="11">
        <f>U19+U11</f>
        <v>4</v>
      </c>
      <c r="V20" s="11">
        <f>V19+V11</f>
        <v>4</v>
      </c>
      <c r="W20" s="11">
        <f>W19+W11</f>
        <v>21</v>
      </c>
      <c r="X20" s="12">
        <f>X19+X11</f>
        <v>30</v>
      </c>
      <c r="Y20" s="88"/>
      <c r="Z20" s="260" t="s">
        <v>40</v>
      </c>
      <c r="AA20" s="250"/>
      <c r="AB20" s="11">
        <f>SUM(AB10:AB19)</f>
        <v>0</v>
      </c>
      <c r="AC20" s="11">
        <f>SUM(AC10:AC19)</f>
        <v>0</v>
      </c>
      <c r="AD20" s="11">
        <f>SUM(AD10:AD19)</f>
        <v>0</v>
      </c>
      <c r="AE20" s="11">
        <f>SUM(AE10:AE19)</f>
        <v>0</v>
      </c>
      <c r="AF20" s="54">
        <f>SUM(AF10:AF19)</f>
        <v>0</v>
      </c>
    </row>
    <row r="21" spans="1:32" ht="15.75" thickBot="1">
      <c r="A21" s="254"/>
      <c r="B21" s="255"/>
      <c r="C21" s="258"/>
      <c r="D21" s="258"/>
      <c r="E21" s="258"/>
      <c r="F21" s="258"/>
      <c r="G21" s="259"/>
      <c r="I21" s="254"/>
      <c r="J21" s="255"/>
      <c r="K21" s="258"/>
      <c r="L21" s="258"/>
      <c r="M21" s="258"/>
      <c r="N21" s="258"/>
      <c r="O21" s="259"/>
      <c r="Q21" s="75"/>
      <c r="R21" s="81"/>
      <c r="S21" s="81"/>
      <c r="T21" s="82"/>
      <c r="U21" s="82"/>
      <c r="V21" s="82"/>
      <c r="W21" s="82"/>
      <c r="X21" s="83"/>
      <c r="Y21" s="88"/>
      <c r="Z21" s="84"/>
      <c r="AA21" s="85"/>
      <c r="AB21" s="85"/>
      <c r="AC21" s="86"/>
      <c r="AD21" s="86"/>
      <c r="AE21" s="86"/>
      <c r="AF21" s="87"/>
    </row>
    <row r="22" spans="1:32" ht="15.75" thickBot="1">
      <c r="A22" s="796" t="s">
        <v>16</v>
      </c>
      <c r="B22" s="791"/>
      <c r="C22" s="791"/>
      <c r="D22" s="791"/>
      <c r="E22" s="791"/>
      <c r="F22" s="791"/>
      <c r="G22" s="792"/>
      <c r="H22" s="608"/>
      <c r="I22" s="796" t="s">
        <v>16</v>
      </c>
      <c r="J22" s="791"/>
      <c r="K22" s="791"/>
      <c r="L22" s="791"/>
      <c r="M22" s="791"/>
      <c r="N22" s="791"/>
      <c r="O22" s="792"/>
      <c r="Q22" s="75"/>
      <c r="R22" s="791" t="s">
        <v>16</v>
      </c>
      <c r="S22" s="791"/>
      <c r="T22" s="791"/>
      <c r="U22" s="791"/>
      <c r="V22" s="791"/>
      <c r="W22" s="791"/>
      <c r="X22" s="792"/>
      <c r="Y22" s="88"/>
      <c r="Z22" s="796" t="s">
        <v>16</v>
      </c>
      <c r="AA22" s="791"/>
      <c r="AB22" s="791"/>
      <c r="AC22" s="791"/>
      <c r="AD22" s="791"/>
      <c r="AE22" s="791"/>
      <c r="AF22" s="792"/>
    </row>
    <row r="23" spans="1:32">
      <c r="A23" s="620" t="s">
        <v>50</v>
      </c>
      <c r="B23" s="275" t="s">
        <v>51</v>
      </c>
      <c r="C23" s="276" t="s">
        <v>7</v>
      </c>
      <c r="D23" s="276" t="s">
        <v>52</v>
      </c>
      <c r="E23" s="276" t="s">
        <v>9</v>
      </c>
      <c r="F23" s="276" t="s">
        <v>53</v>
      </c>
      <c r="G23" s="238" t="s">
        <v>54</v>
      </c>
      <c r="H23" s="97"/>
      <c r="I23" s="561" t="s">
        <v>50</v>
      </c>
      <c r="J23" s="527" t="s">
        <v>51</v>
      </c>
      <c r="K23" s="526" t="s">
        <v>7</v>
      </c>
      <c r="L23" s="526" t="s">
        <v>52</v>
      </c>
      <c r="M23" s="526" t="s">
        <v>9</v>
      </c>
      <c r="N23" s="526" t="s">
        <v>53</v>
      </c>
      <c r="O23" s="562" t="s">
        <v>54</v>
      </c>
      <c r="Q23" s="72"/>
      <c r="R23" s="3" t="s">
        <v>5</v>
      </c>
      <c r="S23" s="3" t="s">
        <v>6</v>
      </c>
      <c r="T23" s="4" t="s">
        <v>7</v>
      </c>
      <c r="U23" s="4" t="s">
        <v>8</v>
      </c>
      <c r="V23" s="4" t="s">
        <v>9</v>
      </c>
      <c r="W23" s="4" t="s">
        <v>10</v>
      </c>
      <c r="X23" s="562" t="s">
        <v>11</v>
      </c>
      <c r="Y23" s="120"/>
      <c r="Z23" s="2" t="s">
        <v>5</v>
      </c>
      <c r="AA23" s="3" t="s">
        <v>6</v>
      </c>
      <c r="AB23" s="4" t="s">
        <v>7</v>
      </c>
      <c r="AC23" s="4" t="s">
        <v>8</v>
      </c>
      <c r="AD23" s="4" t="s">
        <v>9</v>
      </c>
      <c r="AE23" s="4" t="s">
        <v>10</v>
      </c>
      <c r="AF23" s="562" t="s">
        <v>11</v>
      </c>
    </row>
    <row r="24" spans="1:32" ht="25.5">
      <c r="A24" s="621" t="s">
        <v>176</v>
      </c>
      <c r="B24" s="279" t="s">
        <v>177</v>
      </c>
      <c r="C24" s="278">
        <v>2</v>
      </c>
      <c r="D24" s="278">
        <v>0</v>
      </c>
      <c r="E24" s="278">
        <v>2</v>
      </c>
      <c r="F24" s="278">
        <v>3</v>
      </c>
      <c r="G24" s="239">
        <v>4</v>
      </c>
      <c r="H24" s="97"/>
      <c r="I24" s="557" t="s">
        <v>288</v>
      </c>
      <c r="J24" s="534" t="s">
        <v>68</v>
      </c>
      <c r="K24" s="533">
        <v>3</v>
      </c>
      <c r="L24" s="533">
        <v>0</v>
      </c>
      <c r="M24" s="533">
        <v>2</v>
      </c>
      <c r="N24" s="533">
        <v>4</v>
      </c>
      <c r="O24" s="512">
        <v>6</v>
      </c>
      <c r="Q24" s="73" t="s">
        <v>36</v>
      </c>
      <c r="R24" s="94" t="s">
        <v>17</v>
      </c>
      <c r="S24" s="94" t="s">
        <v>73</v>
      </c>
      <c r="T24" s="95">
        <v>2</v>
      </c>
      <c r="U24" s="95">
        <v>0</v>
      </c>
      <c r="V24" s="95">
        <v>0</v>
      </c>
      <c r="W24" s="95">
        <v>2</v>
      </c>
      <c r="X24" s="96">
        <v>3</v>
      </c>
      <c r="Y24" s="89"/>
      <c r="Z24" s="93" t="s">
        <v>17</v>
      </c>
      <c r="AA24" s="94" t="s">
        <v>73</v>
      </c>
      <c r="AB24" s="95">
        <v>2</v>
      </c>
      <c r="AC24" s="95">
        <v>0</v>
      </c>
      <c r="AD24" s="95">
        <v>0</v>
      </c>
      <c r="AE24" s="95">
        <v>2</v>
      </c>
      <c r="AF24" s="96">
        <v>3</v>
      </c>
    </row>
    <row r="25" spans="1:32">
      <c r="A25" s="622" t="s">
        <v>69</v>
      </c>
      <c r="B25" s="281" t="s">
        <v>70</v>
      </c>
      <c r="C25" s="282">
        <v>3</v>
      </c>
      <c r="D25" s="282">
        <v>2</v>
      </c>
      <c r="E25" s="282">
        <v>0</v>
      </c>
      <c r="F25" s="282">
        <v>4</v>
      </c>
      <c r="G25" s="125">
        <v>6</v>
      </c>
      <c r="H25" s="97"/>
      <c r="I25" s="557" t="s">
        <v>289</v>
      </c>
      <c r="J25" s="534" t="s">
        <v>70</v>
      </c>
      <c r="K25" s="533">
        <v>3</v>
      </c>
      <c r="L25" s="533">
        <v>2</v>
      </c>
      <c r="M25" s="533">
        <v>0</v>
      </c>
      <c r="N25" s="533">
        <v>4</v>
      </c>
      <c r="O25" s="512">
        <v>6</v>
      </c>
      <c r="Q25" s="73" t="s">
        <v>36</v>
      </c>
      <c r="R25" s="557" t="s">
        <v>292</v>
      </c>
      <c r="S25" s="537" t="s">
        <v>60</v>
      </c>
      <c r="T25" s="516">
        <v>2</v>
      </c>
      <c r="U25" s="516">
        <v>0</v>
      </c>
      <c r="V25" s="516">
        <v>0</v>
      </c>
      <c r="W25" s="516">
        <v>2</v>
      </c>
      <c r="X25" s="105">
        <v>3</v>
      </c>
      <c r="Y25" s="89"/>
      <c r="Z25" s="9"/>
      <c r="AA25" s="52"/>
      <c r="AB25" s="251"/>
      <c r="AC25" s="251"/>
      <c r="AD25" s="251"/>
      <c r="AE25" s="251"/>
      <c r="AF25" s="505"/>
    </row>
    <row r="26" spans="1:32">
      <c r="A26" s="622" t="s">
        <v>67</v>
      </c>
      <c r="B26" s="281" t="s">
        <v>68</v>
      </c>
      <c r="C26" s="282">
        <v>3</v>
      </c>
      <c r="D26" s="282">
        <v>0</v>
      </c>
      <c r="E26" s="282">
        <v>2</v>
      </c>
      <c r="F26" s="282">
        <v>4</v>
      </c>
      <c r="G26" s="125">
        <v>6</v>
      </c>
      <c r="H26" s="97"/>
      <c r="I26" s="521" t="s">
        <v>290</v>
      </c>
      <c r="J26" s="514" t="s">
        <v>72</v>
      </c>
      <c r="K26" s="515">
        <v>3</v>
      </c>
      <c r="L26" s="515">
        <v>0</v>
      </c>
      <c r="M26" s="515">
        <v>2</v>
      </c>
      <c r="N26" s="515">
        <v>4</v>
      </c>
      <c r="O26" s="697">
        <v>6</v>
      </c>
      <c r="Q26" s="73" t="s">
        <v>36</v>
      </c>
      <c r="R26" s="16" t="s">
        <v>71</v>
      </c>
      <c r="S26" s="16" t="s">
        <v>72</v>
      </c>
      <c r="T26" s="17">
        <v>3</v>
      </c>
      <c r="U26" s="17">
        <v>0</v>
      </c>
      <c r="V26" s="17">
        <v>2</v>
      </c>
      <c r="W26" s="17">
        <v>4</v>
      </c>
      <c r="X26" s="18">
        <v>6</v>
      </c>
      <c r="Y26" s="89"/>
      <c r="Z26" s="9"/>
      <c r="AA26" s="52"/>
      <c r="AB26" s="251"/>
      <c r="AC26" s="251"/>
      <c r="AD26" s="251"/>
      <c r="AE26" s="251"/>
      <c r="AF26" s="505"/>
    </row>
    <row r="27" spans="1:32">
      <c r="A27" s="681" t="s">
        <v>18</v>
      </c>
      <c r="B27" s="280" t="s">
        <v>33</v>
      </c>
      <c r="C27" s="282">
        <v>3</v>
      </c>
      <c r="D27" s="282">
        <v>0</v>
      </c>
      <c r="E27" s="282">
        <v>0</v>
      </c>
      <c r="F27" s="282">
        <v>3</v>
      </c>
      <c r="G27" s="125">
        <v>3</v>
      </c>
      <c r="H27" s="97"/>
      <c r="I27" s="521" t="s">
        <v>291</v>
      </c>
      <c r="J27" s="534" t="s">
        <v>74</v>
      </c>
      <c r="K27" s="515">
        <v>2</v>
      </c>
      <c r="L27" s="515">
        <v>0</v>
      </c>
      <c r="M27" s="515">
        <v>0</v>
      </c>
      <c r="N27" s="515">
        <v>2</v>
      </c>
      <c r="O27" s="697">
        <v>3</v>
      </c>
      <c r="Q27" s="76"/>
      <c r="R27" s="829" t="s">
        <v>37</v>
      </c>
      <c r="S27" s="829"/>
      <c r="T27" s="66">
        <f>SUM(T24:T26)</f>
        <v>7</v>
      </c>
      <c r="U27" s="66">
        <f t="shared" ref="U27:W27" si="2">SUM(U24:U26)</f>
        <v>0</v>
      </c>
      <c r="V27" s="66">
        <f t="shared" si="2"/>
        <v>2</v>
      </c>
      <c r="W27" s="66">
        <f t="shared" si="2"/>
        <v>8</v>
      </c>
      <c r="X27" s="66">
        <f>SUM(X24:X26)</f>
        <v>12</v>
      </c>
      <c r="Y27" s="88"/>
      <c r="Z27" s="9"/>
      <c r="AA27" s="52"/>
      <c r="AB27" s="251"/>
      <c r="AC27" s="251"/>
      <c r="AD27" s="251"/>
      <c r="AE27" s="251"/>
      <c r="AF27" s="505"/>
    </row>
    <row r="28" spans="1:32" ht="27" customHeight="1">
      <c r="A28" s="682" t="s">
        <v>237</v>
      </c>
      <c r="B28" s="280" t="s">
        <v>238</v>
      </c>
      <c r="C28" s="282">
        <v>2</v>
      </c>
      <c r="D28" s="282">
        <v>0</v>
      </c>
      <c r="E28" s="282">
        <v>0</v>
      </c>
      <c r="F28" s="282">
        <v>2</v>
      </c>
      <c r="G28" s="125">
        <v>3</v>
      </c>
      <c r="H28" s="97"/>
      <c r="I28" s="557" t="s">
        <v>292</v>
      </c>
      <c r="J28" s="537" t="s">
        <v>60</v>
      </c>
      <c r="K28" s="516">
        <v>2</v>
      </c>
      <c r="L28" s="516">
        <v>0</v>
      </c>
      <c r="M28" s="516">
        <v>0</v>
      </c>
      <c r="N28" s="516">
        <v>2</v>
      </c>
      <c r="O28" s="105">
        <v>3</v>
      </c>
      <c r="Q28" s="75" t="s">
        <v>38</v>
      </c>
      <c r="R28" s="42" t="s">
        <v>69</v>
      </c>
      <c r="S28" s="42" t="s">
        <v>70</v>
      </c>
      <c r="T28" s="37">
        <v>3</v>
      </c>
      <c r="U28" s="37">
        <v>2</v>
      </c>
      <c r="V28" s="37">
        <v>0</v>
      </c>
      <c r="W28" s="37">
        <v>4</v>
      </c>
      <c r="X28" s="512">
        <v>6</v>
      </c>
      <c r="Y28" s="88"/>
      <c r="Z28" s="9"/>
      <c r="AA28" s="52"/>
      <c r="AB28" s="251"/>
      <c r="AC28" s="251"/>
      <c r="AD28" s="251"/>
      <c r="AE28" s="251"/>
      <c r="AF28" s="505"/>
    </row>
    <row r="29" spans="1:32" ht="20.25" customHeight="1">
      <c r="A29" s="682" t="s">
        <v>21</v>
      </c>
      <c r="B29" s="280" t="s">
        <v>109</v>
      </c>
      <c r="C29" s="282">
        <v>2</v>
      </c>
      <c r="D29" s="282">
        <v>0</v>
      </c>
      <c r="E29" s="282">
        <v>0</v>
      </c>
      <c r="F29" s="282">
        <v>2</v>
      </c>
      <c r="G29" s="125">
        <v>3</v>
      </c>
      <c r="H29" s="97"/>
      <c r="I29" s="504" t="s">
        <v>293</v>
      </c>
      <c r="J29" s="574" t="s">
        <v>73</v>
      </c>
      <c r="K29" s="575">
        <v>2</v>
      </c>
      <c r="L29" s="575">
        <v>0</v>
      </c>
      <c r="M29" s="575">
        <v>0</v>
      </c>
      <c r="N29" s="575">
        <v>2</v>
      </c>
      <c r="O29" s="698">
        <v>3</v>
      </c>
      <c r="Q29" s="75" t="s">
        <v>38</v>
      </c>
      <c r="R29" s="42" t="s">
        <v>67</v>
      </c>
      <c r="S29" s="42" t="s">
        <v>68</v>
      </c>
      <c r="T29" s="37">
        <v>3</v>
      </c>
      <c r="U29" s="37">
        <v>0</v>
      </c>
      <c r="V29" s="37">
        <v>2</v>
      </c>
      <c r="W29" s="37">
        <v>4</v>
      </c>
      <c r="X29" s="512">
        <v>6</v>
      </c>
      <c r="Y29" s="88"/>
      <c r="Z29" s="9"/>
      <c r="AA29" s="52"/>
      <c r="AB29" s="251"/>
      <c r="AC29" s="251"/>
      <c r="AD29" s="251"/>
      <c r="AE29" s="251"/>
      <c r="AF29" s="505"/>
    </row>
    <row r="30" spans="1:32">
      <c r="A30" s="683" t="s">
        <v>239</v>
      </c>
      <c r="B30" s="284" t="s">
        <v>240</v>
      </c>
      <c r="C30" s="278">
        <v>2</v>
      </c>
      <c r="D30" s="278">
        <v>2</v>
      </c>
      <c r="E30" s="278">
        <v>0</v>
      </c>
      <c r="F30" s="278">
        <v>3</v>
      </c>
      <c r="G30" s="240">
        <v>5</v>
      </c>
      <c r="H30" s="97"/>
      <c r="I30" s="518" t="s">
        <v>294</v>
      </c>
      <c r="J30" s="519" t="s">
        <v>19</v>
      </c>
      <c r="K30" s="533">
        <v>3</v>
      </c>
      <c r="L30" s="533">
        <v>0</v>
      </c>
      <c r="M30" s="533">
        <v>0</v>
      </c>
      <c r="N30" s="533">
        <v>3</v>
      </c>
      <c r="O30" s="512">
        <v>3</v>
      </c>
      <c r="Q30" s="75" t="s">
        <v>38</v>
      </c>
      <c r="R30" s="41" t="s">
        <v>18</v>
      </c>
      <c r="S30" s="40" t="s">
        <v>33</v>
      </c>
      <c r="T30" s="37">
        <v>3</v>
      </c>
      <c r="U30" s="37">
        <v>0</v>
      </c>
      <c r="V30" s="37">
        <v>0</v>
      </c>
      <c r="W30" s="37">
        <v>3</v>
      </c>
      <c r="X30" s="512">
        <v>3</v>
      </c>
      <c r="Y30" s="88"/>
      <c r="Z30" s="9"/>
      <c r="AA30" s="52"/>
      <c r="AB30" s="251"/>
      <c r="AC30" s="251"/>
      <c r="AD30" s="251"/>
      <c r="AE30" s="251"/>
      <c r="AF30" s="505"/>
    </row>
    <row r="31" spans="1:32">
      <c r="A31" s="622" t="s">
        <v>178</v>
      </c>
      <c r="B31" s="280" t="s">
        <v>241</v>
      </c>
      <c r="C31" s="282">
        <v>0</v>
      </c>
      <c r="D31" s="282">
        <v>2</v>
      </c>
      <c r="E31" s="282">
        <v>0</v>
      </c>
      <c r="F31" s="282">
        <v>1</v>
      </c>
      <c r="G31" s="684">
        <v>1</v>
      </c>
      <c r="H31" s="97"/>
      <c r="I31" s="521" t="s">
        <v>178</v>
      </c>
      <c r="J31" s="520" t="s">
        <v>241</v>
      </c>
      <c r="K31" s="533">
        <v>0</v>
      </c>
      <c r="L31" s="533">
        <v>2</v>
      </c>
      <c r="M31" s="533">
        <v>0</v>
      </c>
      <c r="N31" s="533">
        <v>1</v>
      </c>
      <c r="O31" s="512">
        <v>1</v>
      </c>
      <c r="Q31" s="75" t="s">
        <v>38</v>
      </c>
      <c r="R31" s="16" t="s">
        <v>20</v>
      </c>
      <c r="S31" s="42" t="s">
        <v>74</v>
      </c>
      <c r="T31" s="17">
        <v>2</v>
      </c>
      <c r="U31" s="17">
        <v>0</v>
      </c>
      <c r="V31" s="17">
        <v>0</v>
      </c>
      <c r="W31" s="17">
        <v>2</v>
      </c>
      <c r="X31" s="18">
        <v>3</v>
      </c>
      <c r="Y31" s="88"/>
      <c r="Z31" s="9"/>
      <c r="AA31" s="52"/>
      <c r="AB31" s="251"/>
      <c r="AC31" s="251"/>
      <c r="AD31" s="251"/>
      <c r="AE31" s="251"/>
      <c r="AF31" s="505"/>
    </row>
    <row r="32" spans="1:32" ht="15" customHeight="1" thickBot="1">
      <c r="A32" s="824" t="s">
        <v>66</v>
      </c>
      <c r="B32" s="825"/>
      <c r="C32" s="286">
        <f>SUM(C24:C31)</f>
        <v>17</v>
      </c>
      <c r="D32" s="286">
        <f t="shared" ref="D32:G32" si="3">SUM(D24:D31)</f>
        <v>6</v>
      </c>
      <c r="E32" s="286">
        <f t="shared" si="3"/>
        <v>4</v>
      </c>
      <c r="F32" s="286">
        <f t="shared" si="3"/>
        <v>22</v>
      </c>
      <c r="G32" s="286">
        <f t="shared" si="3"/>
        <v>31</v>
      </c>
      <c r="H32" s="97"/>
      <c r="I32" s="810" t="s">
        <v>66</v>
      </c>
      <c r="J32" s="786"/>
      <c r="K32" s="559">
        <v>18</v>
      </c>
      <c r="L32" s="559">
        <v>4</v>
      </c>
      <c r="M32" s="559">
        <v>4</v>
      </c>
      <c r="N32" s="559">
        <v>22</v>
      </c>
      <c r="O32" s="560">
        <v>31</v>
      </c>
      <c r="Q32" s="75" t="s">
        <v>38</v>
      </c>
      <c r="R32" s="16" t="s">
        <v>75</v>
      </c>
      <c r="S32" s="142" t="s">
        <v>65</v>
      </c>
      <c r="T32" s="37">
        <v>0</v>
      </c>
      <c r="U32" s="37">
        <v>2</v>
      </c>
      <c r="V32" s="37">
        <v>0</v>
      </c>
      <c r="W32" s="37">
        <v>1</v>
      </c>
      <c r="X32" s="512">
        <v>1</v>
      </c>
      <c r="Y32" s="88"/>
      <c r="Z32" s="9"/>
      <c r="AA32" s="52"/>
      <c r="AB32" s="251"/>
      <c r="AC32" s="251"/>
      <c r="AD32" s="251"/>
      <c r="AE32" s="251"/>
      <c r="AF32" s="505"/>
    </row>
    <row r="33" spans="1:32">
      <c r="A33" s="254"/>
      <c r="B33" s="255"/>
      <c r="C33" s="258"/>
      <c r="D33" s="258"/>
      <c r="E33" s="258"/>
      <c r="F33" s="258"/>
      <c r="G33" s="259"/>
      <c r="H33" s="97"/>
      <c r="I33" s="254"/>
      <c r="J33" s="255"/>
      <c r="K33" s="258"/>
      <c r="L33" s="258"/>
      <c r="M33" s="258"/>
      <c r="N33" s="258"/>
      <c r="O33" s="259"/>
      <c r="Q33" s="75"/>
      <c r="R33" s="829" t="s">
        <v>39</v>
      </c>
      <c r="S33" s="829"/>
      <c r="T33" s="66">
        <f>SUM(T28:T32)</f>
        <v>11</v>
      </c>
      <c r="U33" s="66">
        <f t="shared" ref="U33:X33" si="4">SUM(U28:U32)</f>
        <v>4</v>
      </c>
      <c r="V33" s="66">
        <f t="shared" si="4"/>
        <v>2</v>
      </c>
      <c r="W33" s="66">
        <f t="shared" si="4"/>
        <v>14</v>
      </c>
      <c r="X33" s="66">
        <f t="shared" si="4"/>
        <v>19</v>
      </c>
      <c r="Y33" s="88"/>
      <c r="Z33" s="9"/>
      <c r="AA33" s="52"/>
      <c r="AB33" s="251"/>
      <c r="AC33" s="251"/>
      <c r="AD33" s="251"/>
      <c r="AE33" s="251"/>
      <c r="AF33" s="505"/>
    </row>
    <row r="34" spans="1:32">
      <c r="A34" s="254"/>
      <c r="B34" s="255"/>
      <c r="C34" s="258"/>
      <c r="D34" s="258"/>
      <c r="E34" s="258"/>
      <c r="F34" s="258"/>
      <c r="G34" s="259"/>
      <c r="H34" s="97"/>
      <c r="I34" s="254"/>
      <c r="J34" s="255"/>
      <c r="K34" s="258"/>
      <c r="L34" s="258"/>
      <c r="M34" s="258"/>
      <c r="N34" s="258"/>
      <c r="O34" s="259"/>
      <c r="Q34" s="75"/>
      <c r="R34" s="250" t="s">
        <v>40</v>
      </c>
      <c r="S34" s="250"/>
      <c r="T34" s="11">
        <f>T33+T27</f>
        <v>18</v>
      </c>
      <c r="U34" s="11">
        <f>U33+U27</f>
        <v>4</v>
      </c>
      <c r="V34" s="11">
        <f>V33+V27</f>
        <v>4</v>
      </c>
      <c r="W34" s="11">
        <f>W33+W27</f>
        <v>22</v>
      </c>
      <c r="X34" s="12">
        <f>X33+X27</f>
        <v>31</v>
      </c>
      <c r="Y34" s="88"/>
      <c r="Z34" s="260" t="s">
        <v>40</v>
      </c>
      <c r="AA34" s="250"/>
      <c r="AB34" s="11">
        <f>SUM(AB24:AB33)</f>
        <v>2</v>
      </c>
      <c r="AC34" s="11">
        <f>SUM(AC24:AC33)</f>
        <v>0</v>
      </c>
      <c r="AD34" s="11">
        <f>SUM(AD24:AD33)</f>
        <v>0</v>
      </c>
      <c r="AE34" s="11">
        <f>SUM(AE24:AE33)</f>
        <v>2</v>
      </c>
      <c r="AF34" s="54">
        <f>SUM(AF24:AF33)</f>
        <v>3</v>
      </c>
    </row>
    <row r="35" spans="1:32">
      <c r="A35" s="254"/>
      <c r="B35" s="255"/>
      <c r="C35" s="258"/>
      <c r="D35" s="258"/>
      <c r="E35" s="258"/>
      <c r="F35" s="258"/>
      <c r="G35" s="259"/>
      <c r="H35" s="97"/>
      <c r="I35" s="254"/>
      <c r="J35" s="255"/>
      <c r="K35" s="258"/>
      <c r="L35" s="258"/>
      <c r="M35" s="258"/>
      <c r="N35" s="258"/>
      <c r="O35" s="259"/>
      <c r="Q35" s="75"/>
      <c r="R35" s="255"/>
      <c r="S35" s="255"/>
      <c r="T35" s="258"/>
      <c r="U35" s="258"/>
      <c r="V35" s="258"/>
      <c r="W35" s="258"/>
      <c r="X35" s="259"/>
      <c r="Y35" s="88"/>
      <c r="Z35" s="254"/>
      <c r="AA35" s="255"/>
      <c r="AB35" s="258"/>
      <c r="AC35" s="258"/>
      <c r="AD35" s="258"/>
      <c r="AE35" s="258"/>
      <c r="AF35" s="67"/>
    </row>
    <row r="36" spans="1:32" ht="15.75" thickBot="1">
      <c r="A36" s="796" t="s">
        <v>22</v>
      </c>
      <c r="B36" s="791"/>
      <c r="C36" s="791"/>
      <c r="D36" s="791"/>
      <c r="E36" s="791"/>
      <c r="F36" s="791"/>
      <c r="G36" s="792"/>
      <c r="H36" s="97"/>
      <c r="I36" s="796" t="s">
        <v>22</v>
      </c>
      <c r="J36" s="791"/>
      <c r="K36" s="791"/>
      <c r="L36" s="791"/>
      <c r="M36" s="791"/>
      <c r="N36" s="791"/>
      <c r="O36" s="792"/>
      <c r="P36" s="132"/>
      <c r="Q36" s="821" t="s">
        <v>22</v>
      </c>
      <c r="R36" s="791"/>
      <c r="S36" s="791"/>
      <c r="T36" s="791"/>
      <c r="U36" s="791"/>
      <c r="V36" s="791"/>
      <c r="W36" s="791"/>
      <c r="X36" s="253"/>
      <c r="Y36" s="88"/>
      <c r="Z36" s="796" t="s">
        <v>22</v>
      </c>
      <c r="AA36" s="791"/>
      <c r="AB36" s="791"/>
      <c r="AC36" s="791"/>
      <c r="AD36" s="791"/>
      <c r="AE36" s="791"/>
      <c r="AF36" s="792"/>
    </row>
    <row r="37" spans="1:32">
      <c r="A37" s="620" t="s">
        <v>50</v>
      </c>
      <c r="B37" s="275" t="s">
        <v>51</v>
      </c>
      <c r="C37" s="276" t="s">
        <v>7</v>
      </c>
      <c r="D37" s="276" t="s">
        <v>52</v>
      </c>
      <c r="E37" s="276" t="s">
        <v>9</v>
      </c>
      <c r="F37" s="276" t="s">
        <v>53</v>
      </c>
      <c r="G37" s="238" t="s">
        <v>179</v>
      </c>
      <c r="H37" s="97"/>
      <c r="I37" s="552" t="s">
        <v>50</v>
      </c>
      <c r="J37" s="553" t="s">
        <v>51</v>
      </c>
      <c r="K37" s="554" t="s">
        <v>7</v>
      </c>
      <c r="L37" s="554" t="s">
        <v>52</v>
      </c>
      <c r="M37" s="554" t="s">
        <v>9</v>
      </c>
      <c r="N37" s="554" t="s">
        <v>53</v>
      </c>
      <c r="O37" s="556" t="s">
        <v>54</v>
      </c>
      <c r="Q37" s="76"/>
      <c r="R37" s="3" t="s">
        <v>5</v>
      </c>
      <c r="S37" s="3" t="s">
        <v>6</v>
      </c>
      <c r="T37" s="4" t="s">
        <v>7</v>
      </c>
      <c r="U37" s="4" t="s">
        <v>8</v>
      </c>
      <c r="V37" s="4" t="s">
        <v>9</v>
      </c>
      <c r="W37" s="4" t="s">
        <v>10</v>
      </c>
      <c r="X37" s="562" t="s">
        <v>11</v>
      </c>
      <c r="Y37" s="120"/>
      <c r="Z37" s="2" t="s">
        <v>5</v>
      </c>
      <c r="AA37" s="3" t="s">
        <v>6</v>
      </c>
      <c r="AB37" s="4" t="s">
        <v>7</v>
      </c>
      <c r="AC37" s="4" t="s">
        <v>8</v>
      </c>
      <c r="AD37" s="4" t="s">
        <v>9</v>
      </c>
      <c r="AE37" s="4" t="s">
        <v>10</v>
      </c>
      <c r="AF37" s="562" t="s">
        <v>11</v>
      </c>
    </row>
    <row r="38" spans="1:32" ht="25.5">
      <c r="A38" s="681" t="s">
        <v>242</v>
      </c>
      <c r="B38" s="280" t="s">
        <v>243</v>
      </c>
      <c r="C38" s="282">
        <v>2</v>
      </c>
      <c r="D38" s="282">
        <v>2</v>
      </c>
      <c r="E38" s="282">
        <v>0</v>
      </c>
      <c r="F38" s="282">
        <v>3</v>
      </c>
      <c r="G38" s="125">
        <v>4</v>
      </c>
      <c r="H38" s="97"/>
      <c r="I38" s="521" t="s">
        <v>295</v>
      </c>
      <c r="J38" s="514" t="s">
        <v>81</v>
      </c>
      <c r="K38" s="522">
        <v>3</v>
      </c>
      <c r="L38" s="522">
        <v>0</v>
      </c>
      <c r="M38" s="522">
        <v>0</v>
      </c>
      <c r="N38" s="522">
        <v>3</v>
      </c>
      <c r="O38" s="699">
        <v>4</v>
      </c>
      <c r="Q38" s="73" t="s">
        <v>36</v>
      </c>
      <c r="R38" s="16" t="s">
        <v>80</v>
      </c>
      <c r="S38" s="16" t="s">
        <v>81</v>
      </c>
      <c r="T38" s="19">
        <v>3</v>
      </c>
      <c r="U38" s="19">
        <v>0</v>
      </c>
      <c r="V38" s="19">
        <v>0</v>
      </c>
      <c r="W38" s="19">
        <v>3</v>
      </c>
      <c r="X38" s="20">
        <v>4</v>
      </c>
      <c r="Y38" s="89"/>
      <c r="Z38" s="14" t="s">
        <v>80</v>
      </c>
      <c r="AA38" s="16" t="s">
        <v>81</v>
      </c>
      <c r="AB38" s="19">
        <v>3</v>
      </c>
      <c r="AC38" s="19">
        <v>0</v>
      </c>
      <c r="AD38" s="19">
        <v>0</v>
      </c>
      <c r="AE38" s="19">
        <v>3</v>
      </c>
      <c r="AF38" s="20">
        <v>4</v>
      </c>
    </row>
    <row r="39" spans="1:32">
      <c r="A39" s="683" t="s">
        <v>180</v>
      </c>
      <c r="B39" s="284" t="s">
        <v>244</v>
      </c>
      <c r="C39" s="278">
        <v>3</v>
      </c>
      <c r="D39" s="278">
        <v>2</v>
      </c>
      <c r="E39" s="278">
        <v>0</v>
      </c>
      <c r="F39" s="278">
        <v>4</v>
      </c>
      <c r="G39" s="240">
        <v>5</v>
      </c>
      <c r="H39" s="97"/>
      <c r="I39" s="541" t="s">
        <v>296</v>
      </c>
      <c r="J39" s="536" t="s">
        <v>121</v>
      </c>
      <c r="K39" s="523">
        <v>3</v>
      </c>
      <c r="L39" s="523">
        <v>0</v>
      </c>
      <c r="M39" s="523">
        <v>0</v>
      </c>
      <c r="N39" s="523">
        <v>3</v>
      </c>
      <c r="O39" s="595">
        <v>4</v>
      </c>
      <c r="Q39" s="73" t="s">
        <v>36</v>
      </c>
      <c r="R39" s="145" t="s">
        <v>82</v>
      </c>
      <c r="S39" s="42" t="s">
        <v>83</v>
      </c>
      <c r="T39" s="146">
        <v>3</v>
      </c>
      <c r="U39" s="146">
        <v>0</v>
      </c>
      <c r="V39" s="146">
        <v>0</v>
      </c>
      <c r="W39" s="146">
        <v>3</v>
      </c>
      <c r="X39" s="184">
        <v>5</v>
      </c>
      <c r="Y39" s="89"/>
      <c r="Z39" s="541" t="s">
        <v>296</v>
      </c>
      <c r="AA39" s="536" t="s">
        <v>121</v>
      </c>
      <c r="AB39" s="38">
        <v>3</v>
      </c>
      <c r="AC39" s="38">
        <v>0</v>
      </c>
      <c r="AD39" s="38">
        <v>0</v>
      </c>
      <c r="AE39" s="38">
        <v>3</v>
      </c>
      <c r="AF39" s="185">
        <v>4</v>
      </c>
    </row>
    <row r="40" spans="1:32">
      <c r="A40" s="682" t="s">
        <v>245</v>
      </c>
      <c r="B40" s="280" t="s">
        <v>246</v>
      </c>
      <c r="C40" s="282">
        <v>2</v>
      </c>
      <c r="D40" s="282">
        <v>2</v>
      </c>
      <c r="E40" s="282">
        <v>0</v>
      </c>
      <c r="F40" s="282">
        <v>3</v>
      </c>
      <c r="G40" s="125">
        <v>4</v>
      </c>
      <c r="H40" s="97"/>
      <c r="I40" s="504" t="s">
        <v>297</v>
      </c>
      <c r="J40" s="534" t="s">
        <v>83</v>
      </c>
      <c r="K40" s="525">
        <v>3</v>
      </c>
      <c r="L40" s="525">
        <v>0</v>
      </c>
      <c r="M40" s="525">
        <v>0</v>
      </c>
      <c r="N40" s="525">
        <v>3</v>
      </c>
      <c r="O40" s="700">
        <v>5</v>
      </c>
      <c r="Q40" s="73" t="s">
        <v>36</v>
      </c>
      <c r="R40" s="42" t="s">
        <v>84</v>
      </c>
      <c r="S40" s="42" t="s">
        <v>85</v>
      </c>
      <c r="T40" s="38">
        <v>3</v>
      </c>
      <c r="U40" s="38">
        <v>0</v>
      </c>
      <c r="V40" s="38">
        <v>0</v>
      </c>
      <c r="W40" s="38">
        <v>3</v>
      </c>
      <c r="X40" s="185">
        <v>4</v>
      </c>
      <c r="Y40" s="89"/>
      <c r="Z40" s="9"/>
      <c r="AA40" s="52"/>
      <c r="AB40" s="251"/>
      <c r="AC40" s="251"/>
      <c r="AD40" s="251"/>
      <c r="AE40" s="251"/>
      <c r="AF40" s="505"/>
    </row>
    <row r="41" spans="1:32" ht="25.5">
      <c r="A41" s="682" t="s">
        <v>247</v>
      </c>
      <c r="B41" s="280" t="s">
        <v>248</v>
      </c>
      <c r="C41" s="282">
        <v>3</v>
      </c>
      <c r="D41" s="282">
        <v>2</v>
      </c>
      <c r="E41" s="282">
        <v>0</v>
      </c>
      <c r="F41" s="282">
        <v>4</v>
      </c>
      <c r="G41" s="125">
        <v>6</v>
      </c>
      <c r="H41" s="97"/>
      <c r="I41" s="557" t="s">
        <v>298</v>
      </c>
      <c r="J41" s="534" t="s">
        <v>85</v>
      </c>
      <c r="K41" s="538">
        <v>3</v>
      </c>
      <c r="L41" s="538">
        <v>0</v>
      </c>
      <c r="M41" s="538">
        <v>0</v>
      </c>
      <c r="N41" s="538">
        <v>3</v>
      </c>
      <c r="O41" s="571">
        <v>4</v>
      </c>
      <c r="Q41" s="73" t="s">
        <v>36</v>
      </c>
      <c r="R41" s="541" t="s">
        <v>296</v>
      </c>
      <c r="S41" s="536" t="s">
        <v>121</v>
      </c>
      <c r="T41" s="38">
        <v>3</v>
      </c>
      <c r="U41" s="38">
        <v>0</v>
      </c>
      <c r="V41" s="38">
        <v>0</v>
      </c>
      <c r="W41" s="38">
        <v>3</v>
      </c>
      <c r="X41" s="185">
        <v>4</v>
      </c>
      <c r="Y41" s="89"/>
      <c r="Z41" s="9"/>
      <c r="AA41" s="52"/>
      <c r="AB41" s="251"/>
      <c r="AC41" s="251"/>
      <c r="AD41" s="251"/>
      <c r="AE41" s="251"/>
      <c r="AF41" s="505"/>
    </row>
    <row r="42" spans="1:32">
      <c r="A42" s="681" t="s">
        <v>96</v>
      </c>
      <c r="B42" s="285" t="s">
        <v>249</v>
      </c>
      <c r="C42" s="282">
        <v>2</v>
      </c>
      <c r="D42" s="282">
        <v>2</v>
      </c>
      <c r="E42" s="282">
        <v>0</v>
      </c>
      <c r="F42" s="282">
        <v>3</v>
      </c>
      <c r="G42" s="125">
        <v>4</v>
      </c>
      <c r="H42" s="97"/>
      <c r="I42" s="557" t="s">
        <v>299</v>
      </c>
      <c r="J42" s="534" t="s">
        <v>86</v>
      </c>
      <c r="K42" s="538">
        <v>3</v>
      </c>
      <c r="L42" s="538">
        <v>0</v>
      </c>
      <c r="M42" s="538">
        <v>2</v>
      </c>
      <c r="N42" s="538">
        <v>4</v>
      </c>
      <c r="O42" s="571">
        <v>7</v>
      </c>
      <c r="Q42" s="73" t="s">
        <v>36</v>
      </c>
      <c r="R42" s="42" t="s">
        <v>23</v>
      </c>
      <c r="S42" s="42" t="s">
        <v>86</v>
      </c>
      <c r="T42" s="38">
        <v>3</v>
      </c>
      <c r="U42" s="38">
        <v>0</v>
      </c>
      <c r="V42" s="38">
        <v>2</v>
      </c>
      <c r="W42" s="38">
        <v>4</v>
      </c>
      <c r="X42" s="185">
        <v>7</v>
      </c>
      <c r="Y42" s="88"/>
      <c r="Z42" s="9"/>
      <c r="AA42" s="52"/>
      <c r="AB42" s="251"/>
      <c r="AC42" s="251"/>
      <c r="AD42" s="251"/>
      <c r="AE42" s="251"/>
      <c r="AF42" s="505"/>
    </row>
    <row r="43" spans="1:32">
      <c r="A43" s="686" t="s">
        <v>250</v>
      </c>
      <c r="B43" s="289" t="s">
        <v>181</v>
      </c>
      <c r="C43" s="290">
        <v>3</v>
      </c>
      <c r="D43" s="290">
        <v>2</v>
      </c>
      <c r="E43" s="290">
        <v>0</v>
      </c>
      <c r="F43" s="290">
        <v>4</v>
      </c>
      <c r="G43" s="244">
        <v>4</v>
      </c>
      <c r="H43" s="97"/>
      <c r="I43" s="557" t="s">
        <v>300</v>
      </c>
      <c r="J43" s="534" t="s">
        <v>88</v>
      </c>
      <c r="K43" s="538">
        <v>1</v>
      </c>
      <c r="L43" s="538">
        <v>0</v>
      </c>
      <c r="M43" s="538">
        <v>2</v>
      </c>
      <c r="N43" s="538">
        <v>2</v>
      </c>
      <c r="O43" s="571">
        <v>3</v>
      </c>
      <c r="Q43" s="73"/>
      <c r="R43" s="829" t="s">
        <v>37</v>
      </c>
      <c r="S43" s="829"/>
      <c r="T43" s="66">
        <f>SUM(T38:T42)</f>
        <v>15</v>
      </c>
      <c r="U43" s="66">
        <f t="shared" ref="U43:X43" si="5">SUM(U38:U42)</f>
        <v>0</v>
      </c>
      <c r="V43" s="66">
        <f t="shared" si="5"/>
        <v>2</v>
      </c>
      <c r="W43" s="66">
        <f t="shared" si="5"/>
        <v>16</v>
      </c>
      <c r="X43" s="66">
        <f t="shared" si="5"/>
        <v>24</v>
      </c>
      <c r="Y43" s="88"/>
      <c r="Z43" s="9"/>
      <c r="AA43" s="52"/>
      <c r="AB43" s="251"/>
      <c r="AC43" s="251"/>
      <c r="AD43" s="251"/>
      <c r="AE43" s="251"/>
      <c r="AF43" s="505"/>
    </row>
    <row r="44" spans="1:32">
      <c r="A44" s="687" t="s">
        <v>14</v>
      </c>
      <c r="B44" s="298" t="s">
        <v>61</v>
      </c>
      <c r="C44" s="300">
        <v>2</v>
      </c>
      <c r="D44" s="300">
        <v>0</v>
      </c>
      <c r="E44" s="300">
        <v>0</v>
      </c>
      <c r="F44" s="300">
        <v>2</v>
      </c>
      <c r="G44" s="124">
        <v>3</v>
      </c>
      <c r="H44" s="97"/>
      <c r="I44" s="557" t="s">
        <v>301</v>
      </c>
      <c r="J44" s="519" t="s">
        <v>89</v>
      </c>
      <c r="K44" s="551">
        <v>2</v>
      </c>
      <c r="L44" s="551">
        <v>0</v>
      </c>
      <c r="M44" s="551">
        <v>0</v>
      </c>
      <c r="N44" s="551">
        <v>2</v>
      </c>
      <c r="O44" s="505">
        <v>3</v>
      </c>
      <c r="Q44" s="73" t="s">
        <v>38</v>
      </c>
      <c r="R44" s="42" t="s">
        <v>87</v>
      </c>
      <c r="S44" s="42" t="s">
        <v>88</v>
      </c>
      <c r="T44" s="38">
        <v>1</v>
      </c>
      <c r="U44" s="38">
        <v>0</v>
      </c>
      <c r="V44" s="38">
        <v>2</v>
      </c>
      <c r="W44" s="38">
        <v>2</v>
      </c>
      <c r="X44" s="185">
        <v>3</v>
      </c>
      <c r="Y44" s="88"/>
      <c r="Z44" s="9"/>
      <c r="AA44" s="52"/>
      <c r="AB44" s="251"/>
      <c r="AC44" s="251"/>
      <c r="AD44" s="251"/>
      <c r="AE44" s="251"/>
      <c r="AF44" s="505"/>
    </row>
    <row r="45" spans="1:32" ht="15.75" thickBot="1">
      <c r="A45" s="824" t="s">
        <v>66</v>
      </c>
      <c r="B45" s="825"/>
      <c r="C45" s="286">
        <v>17</v>
      </c>
      <c r="D45" s="286">
        <v>12</v>
      </c>
      <c r="E45" s="286">
        <v>0</v>
      </c>
      <c r="F45" s="286">
        <v>23</v>
      </c>
      <c r="G45" s="685">
        <v>30</v>
      </c>
      <c r="H45" s="97"/>
      <c r="I45" s="787" t="s">
        <v>66</v>
      </c>
      <c r="J45" s="788"/>
      <c r="K45" s="559">
        <v>18</v>
      </c>
      <c r="L45" s="559">
        <v>0</v>
      </c>
      <c r="M45" s="559">
        <v>4</v>
      </c>
      <c r="N45" s="559">
        <v>20</v>
      </c>
      <c r="O45" s="560">
        <v>30</v>
      </c>
      <c r="Q45" s="73" t="s">
        <v>38</v>
      </c>
      <c r="R45" s="42" t="s">
        <v>15</v>
      </c>
      <c r="S45" s="229" t="s">
        <v>89</v>
      </c>
      <c r="T45" s="251">
        <v>2</v>
      </c>
      <c r="U45" s="251">
        <v>0</v>
      </c>
      <c r="V45" s="251">
        <v>0</v>
      </c>
      <c r="W45" s="251">
        <v>2</v>
      </c>
      <c r="X45" s="505">
        <v>3</v>
      </c>
      <c r="Y45" s="88"/>
      <c r="Z45" s="9"/>
      <c r="AA45" s="52"/>
      <c r="AB45" s="251"/>
      <c r="AC45" s="251"/>
      <c r="AD45" s="251"/>
      <c r="AE45" s="251"/>
      <c r="AF45" s="505"/>
    </row>
    <row r="46" spans="1:32" ht="15" customHeight="1">
      <c r="A46" s="799"/>
      <c r="B46" s="800"/>
      <c r="C46" s="258"/>
      <c r="D46" s="258"/>
      <c r="E46" s="258"/>
      <c r="F46" s="258"/>
      <c r="G46" s="259"/>
      <c r="H46" s="97"/>
      <c r="I46" s="701"/>
      <c r="J46" s="41"/>
      <c r="K46" s="251"/>
      <c r="L46" s="251"/>
      <c r="M46" s="251"/>
      <c r="N46" s="251"/>
      <c r="O46" s="505"/>
      <c r="Q46" s="72"/>
      <c r="R46" s="830" t="s">
        <v>39</v>
      </c>
      <c r="S46" s="812"/>
      <c r="T46" s="66">
        <f>SUM(T44:T45)</f>
        <v>3</v>
      </c>
      <c r="U46" s="66">
        <f t="shared" ref="U46:X46" si="6">SUM(U44:U45)</f>
        <v>0</v>
      </c>
      <c r="V46" s="66">
        <f t="shared" si="6"/>
        <v>2</v>
      </c>
      <c r="W46" s="66">
        <f t="shared" si="6"/>
        <v>4</v>
      </c>
      <c r="X46" s="66">
        <f t="shared" si="6"/>
        <v>6</v>
      </c>
      <c r="Y46" s="88"/>
      <c r="Z46" s="260" t="s">
        <v>40</v>
      </c>
      <c r="AA46" s="56"/>
      <c r="AB46" s="134">
        <f>SUM(AB38:AB45)</f>
        <v>6</v>
      </c>
      <c r="AC46" s="134">
        <f>SUM(AC38:AC45)</f>
        <v>0</v>
      </c>
      <c r="AD46" s="134">
        <f>SUM(AD38:AD45)</f>
        <v>0</v>
      </c>
      <c r="AE46" s="134">
        <f>SUM(AE38:AE45)</f>
        <v>6</v>
      </c>
      <c r="AF46" s="134">
        <f>SUM(AF38:AF45)</f>
        <v>8</v>
      </c>
    </row>
    <row r="47" spans="1:32" ht="15" customHeight="1">
      <c r="A47" s="254"/>
      <c r="B47" s="255"/>
      <c r="C47" s="258"/>
      <c r="D47" s="258"/>
      <c r="E47" s="258"/>
      <c r="F47" s="258"/>
      <c r="G47" s="259"/>
      <c r="H47" s="97"/>
      <c r="I47" s="254"/>
      <c r="J47" s="255"/>
      <c r="K47" s="258"/>
      <c r="L47" s="258"/>
      <c r="M47" s="258"/>
      <c r="N47" s="258"/>
      <c r="O47" s="259"/>
      <c r="Q47" s="75"/>
      <c r="R47" s="250" t="s">
        <v>40</v>
      </c>
      <c r="S47" s="250"/>
      <c r="T47" s="11">
        <f>T46+T43</f>
        <v>18</v>
      </c>
      <c r="U47" s="11">
        <f>U46+U43</f>
        <v>0</v>
      </c>
      <c r="V47" s="11">
        <f>V46+V43</f>
        <v>4</v>
      </c>
      <c r="W47" s="11">
        <f>W46+W43</f>
        <v>20</v>
      </c>
      <c r="X47" s="12">
        <f>X46+X43</f>
        <v>30</v>
      </c>
      <c r="Y47" s="88"/>
      <c r="Z47" s="199"/>
      <c r="AA47" s="132"/>
      <c r="AB47" s="132"/>
      <c r="AC47" s="132"/>
      <c r="AD47" s="132"/>
      <c r="AE47" s="132"/>
      <c r="AF47" s="119"/>
    </row>
    <row r="48" spans="1:32" ht="15" customHeight="1">
      <c r="A48" s="796" t="s">
        <v>24</v>
      </c>
      <c r="B48" s="791"/>
      <c r="C48" s="791"/>
      <c r="D48" s="791"/>
      <c r="E48" s="791"/>
      <c r="F48" s="791"/>
      <c r="G48" s="792"/>
      <c r="H48" s="97"/>
      <c r="I48" s="796" t="s">
        <v>24</v>
      </c>
      <c r="J48" s="791"/>
      <c r="K48" s="791"/>
      <c r="L48" s="791"/>
      <c r="M48" s="791"/>
      <c r="N48" s="791"/>
      <c r="O48" s="792"/>
      <c r="Q48" s="73"/>
      <c r="R48" s="832" t="s">
        <v>24</v>
      </c>
      <c r="S48" s="832"/>
      <c r="T48" s="832"/>
      <c r="U48" s="832"/>
      <c r="V48" s="832"/>
      <c r="W48" s="832"/>
      <c r="X48" s="833"/>
      <c r="Y48" s="88"/>
      <c r="Z48" s="796" t="s">
        <v>24</v>
      </c>
      <c r="AA48" s="791"/>
      <c r="AB48" s="791"/>
      <c r="AC48" s="791"/>
      <c r="AD48" s="791"/>
      <c r="AE48" s="791"/>
      <c r="AF48" s="792"/>
    </row>
    <row r="49" spans="1:32">
      <c r="A49" s="620" t="s">
        <v>50</v>
      </c>
      <c r="B49" s="275" t="s">
        <v>51</v>
      </c>
      <c r="C49" s="276" t="s">
        <v>7</v>
      </c>
      <c r="D49" s="276" t="s">
        <v>52</v>
      </c>
      <c r="E49" s="276" t="s">
        <v>9</v>
      </c>
      <c r="F49" s="276" t="s">
        <v>53</v>
      </c>
      <c r="G49" s="238" t="s">
        <v>54</v>
      </c>
      <c r="I49" s="569" t="s">
        <v>50</v>
      </c>
      <c r="J49" s="566" t="s">
        <v>51</v>
      </c>
      <c r="K49" s="567" t="s">
        <v>7</v>
      </c>
      <c r="L49" s="567" t="s">
        <v>52</v>
      </c>
      <c r="M49" s="567" t="s">
        <v>9</v>
      </c>
      <c r="N49" s="567" t="s">
        <v>53</v>
      </c>
      <c r="O49" s="570" t="s">
        <v>54</v>
      </c>
      <c r="Q49" s="73"/>
      <c r="R49" s="3" t="s">
        <v>5</v>
      </c>
      <c r="S49" s="3" t="s">
        <v>6</v>
      </c>
      <c r="T49" s="4" t="s">
        <v>7</v>
      </c>
      <c r="U49" s="4" t="s">
        <v>8</v>
      </c>
      <c r="V49" s="4" t="s">
        <v>9</v>
      </c>
      <c r="W49" s="4" t="s">
        <v>10</v>
      </c>
      <c r="X49" s="562" t="s">
        <v>11</v>
      </c>
      <c r="Y49" s="89"/>
      <c r="Z49" s="2" t="s">
        <v>5</v>
      </c>
      <c r="AA49" s="3" t="s">
        <v>6</v>
      </c>
      <c r="AB49" s="4" t="s">
        <v>7</v>
      </c>
      <c r="AC49" s="4" t="s">
        <v>8</v>
      </c>
      <c r="AD49" s="4" t="s">
        <v>9</v>
      </c>
      <c r="AE49" s="4" t="s">
        <v>10</v>
      </c>
      <c r="AF49" s="562" t="s">
        <v>11</v>
      </c>
    </row>
    <row r="50" spans="1:32" ht="25.5">
      <c r="A50" s="688" t="s">
        <v>251</v>
      </c>
      <c r="B50" s="287" t="s">
        <v>252</v>
      </c>
      <c r="C50" s="288">
        <v>3</v>
      </c>
      <c r="D50" s="288">
        <v>2</v>
      </c>
      <c r="E50" s="288">
        <v>0</v>
      </c>
      <c r="F50" s="288">
        <v>4</v>
      </c>
      <c r="G50" s="243">
        <v>4</v>
      </c>
      <c r="I50" s="541" t="s">
        <v>302</v>
      </c>
      <c r="J50" s="536" t="s">
        <v>108</v>
      </c>
      <c r="K50" s="523">
        <v>3</v>
      </c>
      <c r="L50" s="523">
        <v>0</v>
      </c>
      <c r="M50" s="523">
        <v>0</v>
      </c>
      <c r="N50" s="523">
        <v>3</v>
      </c>
      <c r="O50" s="595">
        <v>5</v>
      </c>
      <c r="Q50" s="73" t="s">
        <v>36</v>
      </c>
      <c r="R50" s="148" t="s">
        <v>100</v>
      </c>
      <c r="S50" s="148" t="s">
        <v>101</v>
      </c>
      <c r="T50" s="150">
        <v>3</v>
      </c>
      <c r="U50" s="150">
        <v>0</v>
      </c>
      <c r="V50" s="150">
        <v>2</v>
      </c>
      <c r="W50" s="150">
        <v>4</v>
      </c>
      <c r="X50" s="191">
        <v>7</v>
      </c>
      <c r="Y50" s="120"/>
      <c r="Z50" s="321" t="s">
        <v>100</v>
      </c>
      <c r="AA50" s="148" t="s">
        <v>101</v>
      </c>
      <c r="AB50" s="150">
        <v>3</v>
      </c>
      <c r="AC50" s="150">
        <v>0</v>
      </c>
      <c r="AD50" s="150">
        <v>2</v>
      </c>
      <c r="AE50" s="150">
        <v>4</v>
      </c>
      <c r="AF50" s="191">
        <v>7</v>
      </c>
    </row>
    <row r="51" spans="1:32">
      <c r="A51" s="683" t="s">
        <v>253</v>
      </c>
      <c r="B51" s="284" t="s">
        <v>254</v>
      </c>
      <c r="C51" s="278">
        <v>3</v>
      </c>
      <c r="D51" s="278">
        <v>0</v>
      </c>
      <c r="E51" s="278">
        <v>0</v>
      </c>
      <c r="F51" s="278">
        <v>3</v>
      </c>
      <c r="G51" s="240">
        <v>5</v>
      </c>
      <c r="H51" s="609"/>
      <c r="I51" s="545" t="s">
        <v>303</v>
      </c>
      <c r="J51" s="544" t="s">
        <v>304</v>
      </c>
      <c r="K51" s="523">
        <v>0</v>
      </c>
      <c r="L51" s="523">
        <v>0</v>
      </c>
      <c r="M51" s="523">
        <v>4</v>
      </c>
      <c r="N51" s="523">
        <v>2</v>
      </c>
      <c r="O51" s="595">
        <v>4</v>
      </c>
      <c r="Q51" s="73" t="s">
        <v>36</v>
      </c>
      <c r="R51" s="148" t="s">
        <v>104</v>
      </c>
      <c r="S51" s="153" t="s">
        <v>105</v>
      </c>
      <c r="T51" s="150">
        <v>2</v>
      </c>
      <c r="U51" s="150">
        <v>0</v>
      </c>
      <c r="V51" s="150">
        <v>0</v>
      </c>
      <c r="W51" s="150">
        <v>2</v>
      </c>
      <c r="X51" s="191">
        <v>2</v>
      </c>
      <c r="Y51" s="89"/>
      <c r="Z51" s="321" t="s">
        <v>107</v>
      </c>
      <c r="AA51" s="148" t="s">
        <v>108</v>
      </c>
      <c r="AB51" s="149">
        <v>3</v>
      </c>
      <c r="AC51" s="149">
        <v>0</v>
      </c>
      <c r="AD51" s="149">
        <v>0</v>
      </c>
      <c r="AE51" s="149">
        <v>3</v>
      </c>
      <c r="AF51" s="190">
        <v>5</v>
      </c>
    </row>
    <row r="52" spans="1:32">
      <c r="A52" s="683" t="s">
        <v>182</v>
      </c>
      <c r="B52" s="277" t="s">
        <v>255</v>
      </c>
      <c r="C52" s="278">
        <v>3</v>
      </c>
      <c r="D52" s="278">
        <v>2</v>
      </c>
      <c r="E52" s="278">
        <v>0</v>
      </c>
      <c r="F52" s="278">
        <v>4</v>
      </c>
      <c r="G52" s="240">
        <v>5</v>
      </c>
      <c r="H52" s="610"/>
      <c r="I52" s="541" t="s">
        <v>305</v>
      </c>
      <c r="J52" s="536" t="s">
        <v>101</v>
      </c>
      <c r="K52" s="517">
        <v>3</v>
      </c>
      <c r="L52" s="517">
        <v>0</v>
      </c>
      <c r="M52" s="517">
        <v>2</v>
      </c>
      <c r="N52" s="517">
        <v>4</v>
      </c>
      <c r="O52" s="626">
        <v>7</v>
      </c>
      <c r="Q52" s="73" t="s">
        <v>36</v>
      </c>
      <c r="R52" s="545" t="s">
        <v>303</v>
      </c>
      <c r="S52" s="544" t="s">
        <v>304</v>
      </c>
      <c r="T52" s="149">
        <v>0</v>
      </c>
      <c r="U52" s="149">
        <v>0</v>
      </c>
      <c r="V52" s="149">
        <v>4</v>
      </c>
      <c r="W52" s="149">
        <v>2</v>
      </c>
      <c r="X52" s="190">
        <v>4</v>
      </c>
      <c r="Y52" s="89"/>
      <c r="Z52" s="9"/>
      <c r="AA52" s="52"/>
      <c r="AB52" s="251"/>
      <c r="AC52" s="251"/>
      <c r="AD52" s="251"/>
      <c r="AE52" s="251"/>
      <c r="AF52" s="505"/>
    </row>
    <row r="53" spans="1:32">
      <c r="A53" s="683" t="s">
        <v>256</v>
      </c>
      <c r="B53" s="280" t="s">
        <v>257</v>
      </c>
      <c r="C53" s="282">
        <v>2</v>
      </c>
      <c r="D53" s="282">
        <v>2</v>
      </c>
      <c r="E53" s="282">
        <v>0</v>
      </c>
      <c r="F53" s="282">
        <v>3</v>
      </c>
      <c r="G53" s="125">
        <v>5</v>
      </c>
      <c r="H53" s="611"/>
      <c r="I53" s="546" t="s">
        <v>306</v>
      </c>
      <c r="J53" s="544" t="s">
        <v>105</v>
      </c>
      <c r="K53" s="517">
        <v>2</v>
      </c>
      <c r="L53" s="517">
        <v>0</v>
      </c>
      <c r="M53" s="517">
        <v>0</v>
      </c>
      <c r="N53" s="517">
        <v>2</v>
      </c>
      <c r="O53" s="626">
        <v>3</v>
      </c>
      <c r="Q53" s="73" t="s">
        <v>36</v>
      </c>
      <c r="R53" s="148" t="s">
        <v>107</v>
      </c>
      <c r="S53" s="148" t="s">
        <v>108</v>
      </c>
      <c r="T53" s="149">
        <v>3</v>
      </c>
      <c r="U53" s="149">
        <v>0</v>
      </c>
      <c r="V53" s="149">
        <v>0</v>
      </c>
      <c r="W53" s="149">
        <v>3</v>
      </c>
      <c r="X53" s="190">
        <v>5</v>
      </c>
      <c r="Y53" s="89"/>
      <c r="Z53" s="9"/>
      <c r="AA53" s="52"/>
      <c r="AB53" s="251"/>
      <c r="AC53" s="251"/>
      <c r="AD53" s="251"/>
      <c r="AE53" s="251"/>
      <c r="AF53" s="505"/>
    </row>
    <row r="54" spans="1:32">
      <c r="A54" s="681" t="s">
        <v>20</v>
      </c>
      <c r="B54" s="285" t="s">
        <v>74</v>
      </c>
      <c r="C54" s="282">
        <v>2</v>
      </c>
      <c r="D54" s="282">
        <v>0</v>
      </c>
      <c r="E54" s="282">
        <v>0</v>
      </c>
      <c r="F54" s="282">
        <v>2</v>
      </c>
      <c r="G54" s="125">
        <v>3</v>
      </c>
      <c r="H54" s="612"/>
      <c r="I54" s="564" t="s">
        <v>307</v>
      </c>
      <c r="J54" s="539" t="s">
        <v>103</v>
      </c>
      <c r="K54" s="523">
        <v>3</v>
      </c>
      <c r="L54" s="523">
        <v>0</v>
      </c>
      <c r="M54" s="523">
        <v>0</v>
      </c>
      <c r="N54" s="523">
        <v>3</v>
      </c>
      <c r="O54" s="595">
        <v>4</v>
      </c>
      <c r="Q54" s="73" t="s">
        <v>36</v>
      </c>
      <c r="R54" s="143" t="s">
        <v>110</v>
      </c>
      <c r="S54" s="144" t="s">
        <v>111</v>
      </c>
      <c r="T54" s="156">
        <v>0</v>
      </c>
      <c r="U54" s="156">
        <v>0</v>
      </c>
      <c r="V54" s="156">
        <v>0</v>
      </c>
      <c r="W54" s="156">
        <v>0</v>
      </c>
      <c r="X54" s="179">
        <v>4</v>
      </c>
      <c r="Y54" s="89"/>
      <c r="Z54" s="9"/>
      <c r="AA54" s="52"/>
      <c r="AB54" s="251"/>
      <c r="AC54" s="251"/>
      <c r="AD54" s="251"/>
      <c r="AE54" s="251"/>
      <c r="AF54" s="505"/>
    </row>
    <row r="55" spans="1:32" ht="25.5">
      <c r="A55" s="689" t="s">
        <v>258</v>
      </c>
      <c r="B55" s="284" t="s">
        <v>259</v>
      </c>
      <c r="C55" s="278">
        <v>2</v>
      </c>
      <c r="D55" s="278">
        <v>0</v>
      </c>
      <c r="E55" s="278">
        <v>2</v>
      </c>
      <c r="F55" s="278">
        <v>3</v>
      </c>
      <c r="G55" s="690">
        <v>4</v>
      </c>
      <c r="H55" s="612"/>
      <c r="I55" s="521" t="s">
        <v>308</v>
      </c>
      <c r="J55" s="534" t="s">
        <v>109</v>
      </c>
      <c r="K55" s="515">
        <v>2</v>
      </c>
      <c r="L55" s="515">
        <v>0</v>
      </c>
      <c r="M55" s="515">
        <v>0</v>
      </c>
      <c r="N55" s="515">
        <v>2</v>
      </c>
      <c r="O55" s="697">
        <v>3</v>
      </c>
      <c r="Q55" s="73"/>
      <c r="R55" s="261"/>
      <c r="S55" s="261" t="s">
        <v>37</v>
      </c>
      <c r="T55" s="66">
        <f>SUM(T50:T54)</f>
        <v>8</v>
      </c>
      <c r="U55" s="66">
        <f t="shared" ref="U55:X55" si="7">SUM(U50:U54)</f>
        <v>0</v>
      </c>
      <c r="V55" s="66">
        <f t="shared" si="7"/>
        <v>6</v>
      </c>
      <c r="W55" s="66">
        <f t="shared" si="7"/>
        <v>11</v>
      </c>
      <c r="X55" s="66">
        <f t="shared" si="7"/>
        <v>22</v>
      </c>
      <c r="Y55" s="89"/>
      <c r="Z55" s="9"/>
      <c r="AA55" s="52"/>
      <c r="AB55" s="251"/>
      <c r="AC55" s="251"/>
      <c r="AD55" s="251"/>
      <c r="AE55" s="251"/>
      <c r="AF55" s="505"/>
    </row>
    <row r="56" spans="1:32" ht="24">
      <c r="A56" s="691" t="s">
        <v>184</v>
      </c>
      <c r="B56" s="291" t="s">
        <v>185</v>
      </c>
      <c r="C56" s="292">
        <v>0</v>
      </c>
      <c r="D56" s="292">
        <v>0</v>
      </c>
      <c r="E56" s="292">
        <v>0</v>
      </c>
      <c r="F56" s="292">
        <v>0</v>
      </c>
      <c r="G56" s="692">
        <v>4</v>
      </c>
      <c r="H56" s="611"/>
      <c r="I56" s="558" t="s">
        <v>309</v>
      </c>
      <c r="J56" s="534" t="s">
        <v>111</v>
      </c>
      <c r="K56" s="551">
        <v>0</v>
      </c>
      <c r="L56" s="551">
        <v>0</v>
      </c>
      <c r="M56" s="551">
        <v>0</v>
      </c>
      <c r="N56" s="551">
        <v>0</v>
      </c>
      <c r="O56" s="524">
        <v>4</v>
      </c>
      <c r="Q56" s="75" t="s">
        <v>38</v>
      </c>
      <c r="R56" s="154" t="s">
        <v>21</v>
      </c>
      <c r="S56" s="144" t="s">
        <v>109</v>
      </c>
      <c r="T56" s="155">
        <v>2</v>
      </c>
      <c r="U56" s="155">
        <v>0</v>
      </c>
      <c r="V56" s="155">
        <v>0</v>
      </c>
      <c r="W56" s="155">
        <v>2</v>
      </c>
      <c r="X56" s="192">
        <v>3</v>
      </c>
      <c r="Y56" s="88"/>
      <c r="Z56" s="9"/>
      <c r="AA56" s="52"/>
      <c r="AB56" s="251"/>
      <c r="AC56" s="251"/>
      <c r="AD56" s="251"/>
      <c r="AE56" s="251"/>
      <c r="AF56" s="505"/>
    </row>
    <row r="57" spans="1:32" ht="15.75" thickBot="1">
      <c r="A57" s="824" t="s">
        <v>66</v>
      </c>
      <c r="B57" s="825"/>
      <c r="C57" s="293">
        <v>15</v>
      </c>
      <c r="D57" s="283">
        <v>6</v>
      </c>
      <c r="E57" s="293">
        <v>2</v>
      </c>
      <c r="F57" s="283">
        <v>19</v>
      </c>
      <c r="G57" s="693">
        <v>30</v>
      </c>
      <c r="H57" s="613"/>
      <c r="I57" s="787" t="s">
        <v>66</v>
      </c>
      <c r="J57" s="788"/>
      <c r="K57" s="565">
        <v>13</v>
      </c>
      <c r="L57" s="565">
        <v>0</v>
      </c>
      <c r="M57" s="565">
        <v>6</v>
      </c>
      <c r="N57" s="565">
        <v>16</v>
      </c>
      <c r="O57" s="603">
        <v>30</v>
      </c>
      <c r="Q57" s="75" t="s">
        <v>38</v>
      </c>
      <c r="R57" s="151" t="s">
        <v>102</v>
      </c>
      <c r="S57" s="152" t="s">
        <v>103</v>
      </c>
      <c r="T57" s="149">
        <v>3</v>
      </c>
      <c r="U57" s="149">
        <v>0</v>
      </c>
      <c r="V57" s="149">
        <v>0</v>
      </c>
      <c r="W57" s="149">
        <v>3</v>
      </c>
      <c r="X57" s="190">
        <v>4</v>
      </c>
      <c r="Y57" s="88"/>
      <c r="Z57" s="9"/>
      <c r="AA57" s="52"/>
      <c r="AB57" s="251"/>
      <c r="AC57" s="251"/>
      <c r="AD57" s="251"/>
      <c r="AE57" s="251"/>
      <c r="AF57" s="505"/>
    </row>
    <row r="58" spans="1:32" ht="15" customHeight="1">
      <c r="A58" s="254"/>
      <c r="B58" s="255"/>
      <c r="C58" s="24"/>
      <c r="D58" s="24"/>
      <c r="E58" s="24"/>
      <c r="F58" s="24"/>
      <c r="G58" s="25"/>
      <c r="H58" s="594"/>
      <c r="I58" s="320"/>
      <c r="J58" s="144"/>
      <c r="K58" s="155"/>
      <c r="L58" s="155"/>
      <c r="M58" s="155"/>
      <c r="N58" s="155"/>
      <c r="O58" s="192"/>
      <c r="Q58" s="75"/>
      <c r="R58" s="264"/>
      <c r="S58" s="263" t="s">
        <v>39</v>
      </c>
      <c r="T58" s="66">
        <f>SUM(T56:T57)</f>
        <v>5</v>
      </c>
      <c r="U58" s="66">
        <f t="shared" ref="U58:X58" si="8">SUM(U56:U57)</f>
        <v>0</v>
      </c>
      <c r="V58" s="66">
        <f t="shared" si="8"/>
        <v>0</v>
      </c>
      <c r="W58" s="66">
        <f t="shared" si="8"/>
        <v>5</v>
      </c>
      <c r="X58" s="66">
        <f t="shared" si="8"/>
        <v>7</v>
      </c>
      <c r="Y58" s="88"/>
      <c r="Z58" s="9"/>
      <c r="AA58" s="52"/>
      <c r="AB58" s="251"/>
      <c r="AC58" s="251"/>
      <c r="AD58" s="251"/>
      <c r="AE58" s="251"/>
      <c r="AF58" s="505"/>
    </row>
    <row r="59" spans="1:32">
      <c r="A59" s="254"/>
      <c r="B59" s="255"/>
      <c r="C59" s="24"/>
      <c r="D59" s="24"/>
      <c r="E59" s="24"/>
      <c r="F59" s="24"/>
      <c r="G59" s="25"/>
      <c r="H59" s="594"/>
      <c r="I59" s="21"/>
      <c r="J59" s="22"/>
      <c r="K59" s="22"/>
      <c r="L59" s="22"/>
      <c r="M59" s="22"/>
      <c r="N59" s="22"/>
      <c r="O59" s="23"/>
      <c r="Q59" s="77"/>
      <c r="R59" s="250" t="s">
        <v>40</v>
      </c>
      <c r="S59" s="250"/>
      <c r="T59" s="11">
        <f>SUM(T58,T55)</f>
        <v>13</v>
      </c>
      <c r="U59" s="11">
        <f t="shared" ref="U59:X59" si="9">SUM(U58,U55)</f>
        <v>0</v>
      </c>
      <c r="V59" s="11">
        <f t="shared" si="9"/>
        <v>6</v>
      </c>
      <c r="W59" s="11">
        <f t="shared" si="9"/>
        <v>16</v>
      </c>
      <c r="X59" s="11">
        <f t="shared" si="9"/>
        <v>29</v>
      </c>
      <c r="Y59" s="88"/>
      <c r="Z59" s="260" t="s">
        <v>40</v>
      </c>
      <c r="AA59" s="56"/>
      <c r="AB59" s="11">
        <f>SUM(AB50:AB58)</f>
        <v>6</v>
      </c>
      <c r="AC59" s="11">
        <f>SUM(AC50:AC58)</f>
        <v>0</v>
      </c>
      <c r="AD59" s="11">
        <f>SUM(AD50:AD58)</f>
        <v>2</v>
      </c>
      <c r="AE59" s="11">
        <f>SUM(AE50:AE58)</f>
        <v>7</v>
      </c>
      <c r="AF59" s="11">
        <f>SUM(AF50:AF58)</f>
        <v>12</v>
      </c>
    </row>
    <row r="60" spans="1:32">
      <c r="A60" s="254"/>
      <c r="B60" s="255"/>
      <c r="C60" s="24"/>
      <c r="D60" s="24"/>
      <c r="E60" s="24"/>
      <c r="F60" s="24"/>
      <c r="G60" s="25"/>
      <c r="H60" s="97"/>
      <c r="I60" s="21"/>
      <c r="J60" s="22"/>
      <c r="K60" s="22"/>
      <c r="L60" s="22"/>
      <c r="M60" s="22"/>
      <c r="N60" s="22"/>
      <c r="O60" s="23"/>
      <c r="Q60" s="77"/>
      <c r="R60" s="255"/>
      <c r="S60" s="255"/>
      <c r="T60" s="258"/>
      <c r="U60" s="258"/>
      <c r="V60" s="258"/>
      <c r="W60" s="258"/>
      <c r="X60" s="259"/>
      <c r="Y60" s="88"/>
      <c r="Z60" s="199"/>
      <c r="AA60" s="132"/>
      <c r="AB60" s="132"/>
      <c r="AC60" s="132"/>
      <c r="AD60" s="132"/>
      <c r="AE60" s="132"/>
      <c r="AF60" s="97"/>
    </row>
    <row r="61" spans="1:32" ht="15.75" thickBot="1">
      <c r="A61" s="796" t="s">
        <v>25</v>
      </c>
      <c r="B61" s="791"/>
      <c r="C61" s="791"/>
      <c r="D61" s="791"/>
      <c r="E61" s="791"/>
      <c r="F61" s="791"/>
      <c r="G61" s="792"/>
      <c r="H61" s="97"/>
      <c r="I61" s="796" t="s">
        <v>25</v>
      </c>
      <c r="J61" s="791"/>
      <c r="K61" s="791"/>
      <c r="L61" s="791"/>
      <c r="M61" s="791"/>
      <c r="N61" s="791"/>
      <c r="O61" s="792"/>
      <c r="Q61" s="77"/>
      <c r="R61" s="132"/>
      <c r="S61" s="252" t="s">
        <v>25</v>
      </c>
      <c r="T61" s="252"/>
      <c r="U61" s="252"/>
      <c r="V61" s="252"/>
      <c r="W61" s="252"/>
      <c r="X61" s="253"/>
      <c r="Y61" s="88"/>
      <c r="Z61" s="796" t="s">
        <v>25</v>
      </c>
      <c r="AA61" s="791"/>
      <c r="AB61" s="791"/>
      <c r="AC61" s="791"/>
      <c r="AD61" s="791"/>
      <c r="AE61" s="791"/>
      <c r="AF61" s="792"/>
    </row>
    <row r="62" spans="1:32">
      <c r="A62" s="620" t="s">
        <v>50</v>
      </c>
      <c r="B62" s="275" t="s">
        <v>51</v>
      </c>
      <c r="C62" s="276" t="s">
        <v>7</v>
      </c>
      <c r="D62" s="276" t="s">
        <v>52</v>
      </c>
      <c r="E62" s="276" t="s">
        <v>9</v>
      </c>
      <c r="F62" s="276" t="s">
        <v>53</v>
      </c>
      <c r="G62" s="238" t="s">
        <v>54</v>
      </c>
      <c r="H62" s="97"/>
      <c r="I62" s="552" t="s">
        <v>50</v>
      </c>
      <c r="J62" s="553" t="s">
        <v>51</v>
      </c>
      <c r="K62" s="554" t="s">
        <v>7</v>
      </c>
      <c r="L62" s="554" t="s">
        <v>52</v>
      </c>
      <c r="M62" s="554" t="s">
        <v>9</v>
      </c>
      <c r="N62" s="554" t="s">
        <v>53</v>
      </c>
      <c r="O62" s="556" t="s">
        <v>54</v>
      </c>
      <c r="Q62" s="73"/>
      <c r="R62" s="3" t="s">
        <v>5</v>
      </c>
      <c r="S62" s="3" t="s">
        <v>6</v>
      </c>
      <c r="T62" s="4" t="s">
        <v>7</v>
      </c>
      <c r="U62" s="4" t="s">
        <v>8</v>
      </c>
      <c r="V62" s="4" t="s">
        <v>9</v>
      </c>
      <c r="W62" s="4" t="s">
        <v>10</v>
      </c>
      <c r="X62" s="562" t="s">
        <v>11</v>
      </c>
      <c r="Y62" s="88"/>
      <c r="Z62" s="2" t="s">
        <v>5</v>
      </c>
      <c r="AA62" s="3" t="s">
        <v>6</v>
      </c>
      <c r="AB62" s="4" t="s">
        <v>7</v>
      </c>
      <c r="AC62" s="4" t="s">
        <v>8</v>
      </c>
      <c r="AD62" s="4" t="s">
        <v>9</v>
      </c>
      <c r="AE62" s="4" t="s">
        <v>10</v>
      </c>
      <c r="AF62" s="562" t="s">
        <v>11</v>
      </c>
    </row>
    <row r="63" spans="1:32" ht="15" customHeight="1">
      <c r="A63" s="683" t="s">
        <v>186</v>
      </c>
      <c r="B63" s="279" t="s">
        <v>83</v>
      </c>
      <c r="C63" s="278">
        <v>3</v>
      </c>
      <c r="D63" s="278">
        <v>0</v>
      </c>
      <c r="E63" s="278">
        <v>0</v>
      </c>
      <c r="F63" s="278">
        <v>3</v>
      </c>
      <c r="G63" s="241">
        <v>5</v>
      </c>
      <c r="H63" s="97"/>
      <c r="I63" s="541" t="s">
        <v>310</v>
      </c>
      <c r="J63" s="536" t="s">
        <v>120</v>
      </c>
      <c r="K63" s="517">
        <v>0</v>
      </c>
      <c r="L63" s="517">
        <v>0</v>
      </c>
      <c r="M63" s="517">
        <v>4</v>
      </c>
      <c r="N63" s="517">
        <v>2</v>
      </c>
      <c r="O63" s="626">
        <v>3</v>
      </c>
      <c r="Q63" s="73" t="s">
        <v>36</v>
      </c>
      <c r="R63" s="94" t="s">
        <v>119</v>
      </c>
      <c r="S63" s="94" t="s">
        <v>120</v>
      </c>
      <c r="T63" s="95">
        <v>0</v>
      </c>
      <c r="U63" s="95">
        <v>0</v>
      </c>
      <c r="V63" s="95">
        <v>4</v>
      </c>
      <c r="W63" s="95">
        <v>2</v>
      </c>
      <c r="X63" s="96">
        <v>3</v>
      </c>
      <c r="Y63" s="88"/>
      <c r="Z63" s="93" t="s">
        <v>122</v>
      </c>
      <c r="AA63" s="94" t="s">
        <v>123</v>
      </c>
      <c r="AB63" s="91">
        <v>3</v>
      </c>
      <c r="AC63" s="91">
        <v>0</v>
      </c>
      <c r="AD63" s="91">
        <v>0</v>
      </c>
      <c r="AE63" s="91">
        <v>3</v>
      </c>
      <c r="AF63" s="92">
        <v>5</v>
      </c>
    </row>
    <row r="64" spans="1:32">
      <c r="A64" s="681" t="s">
        <v>260</v>
      </c>
      <c r="B64" s="280" t="s">
        <v>261</v>
      </c>
      <c r="C64" s="282">
        <v>3</v>
      </c>
      <c r="D64" s="282">
        <v>0</v>
      </c>
      <c r="E64" s="282">
        <v>2</v>
      </c>
      <c r="F64" s="282">
        <v>4</v>
      </c>
      <c r="G64" s="125">
        <v>6</v>
      </c>
      <c r="I64" s="541" t="s">
        <v>311</v>
      </c>
      <c r="J64" s="536" t="s">
        <v>123</v>
      </c>
      <c r="K64" s="523">
        <v>3</v>
      </c>
      <c r="L64" s="523">
        <v>0</v>
      </c>
      <c r="M64" s="523">
        <v>0</v>
      </c>
      <c r="N64" s="523">
        <v>3</v>
      </c>
      <c r="O64" s="595">
        <v>5</v>
      </c>
      <c r="P64" s="132"/>
      <c r="Q64" s="73" t="s">
        <v>36</v>
      </c>
      <c r="R64" s="94" t="s">
        <v>122</v>
      </c>
      <c r="S64" s="94" t="s">
        <v>123</v>
      </c>
      <c r="T64" s="91">
        <v>3</v>
      </c>
      <c r="U64" s="91">
        <v>0</v>
      </c>
      <c r="V64" s="91">
        <v>0</v>
      </c>
      <c r="W64" s="91">
        <v>3</v>
      </c>
      <c r="X64" s="92">
        <v>5</v>
      </c>
      <c r="Y64" s="120"/>
      <c r="Z64" s="102"/>
      <c r="AA64" s="103"/>
      <c r="AB64" s="91"/>
      <c r="AC64" s="91"/>
      <c r="AD64" s="91"/>
      <c r="AE64" s="91"/>
      <c r="AF64" s="92"/>
    </row>
    <row r="65" spans="1:32" ht="15" customHeight="1">
      <c r="A65" s="681" t="s">
        <v>262</v>
      </c>
      <c r="B65" s="280" t="s">
        <v>263</v>
      </c>
      <c r="C65" s="282">
        <v>0</v>
      </c>
      <c r="D65" s="282">
        <v>0</v>
      </c>
      <c r="E65" s="282">
        <v>4</v>
      </c>
      <c r="F65" s="282">
        <v>2</v>
      </c>
      <c r="G65" s="242">
        <v>2</v>
      </c>
      <c r="I65" s="545" t="s">
        <v>297</v>
      </c>
      <c r="J65" s="519" t="s">
        <v>126</v>
      </c>
      <c r="K65" s="523">
        <v>3</v>
      </c>
      <c r="L65" s="523">
        <v>0</v>
      </c>
      <c r="M65" s="523">
        <v>0</v>
      </c>
      <c r="N65" s="523">
        <v>3</v>
      </c>
      <c r="O65" s="595">
        <v>5</v>
      </c>
      <c r="P65" s="132"/>
      <c r="Q65" s="73" t="s">
        <v>36</v>
      </c>
      <c r="R65" s="133" t="s">
        <v>124</v>
      </c>
      <c r="S65" s="94" t="s">
        <v>125</v>
      </c>
      <c r="T65" s="91">
        <v>2</v>
      </c>
      <c r="U65" s="91">
        <v>0</v>
      </c>
      <c r="V65" s="91">
        <v>0</v>
      </c>
      <c r="W65" s="91">
        <v>2</v>
      </c>
      <c r="X65" s="92">
        <v>3</v>
      </c>
      <c r="Y65" s="120"/>
      <c r="Z65" s="9"/>
      <c r="AA65" s="52"/>
      <c r="AB65" s="251"/>
      <c r="AC65" s="251"/>
      <c r="AD65" s="251"/>
      <c r="AE65" s="251"/>
      <c r="AF65" s="505"/>
    </row>
    <row r="66" spans="1:32">
      <c r="A66" s="681" t="s">
        <v>129</v>
      </c>
      <c r="B66" s="294" t="s">
        <v>187</v>
      </c>
      <c r="C66" s="282">
        <v>2</v>
      </c>
      <c r="D66" s="282">
        <v>0</v>
      </c>
      <c r="E66" s="282">
        <v>0</v>
      </c>
      <c r="F66" s="282">
        <v>2</v>
      </c>
      <c r="G66" s="125">
        <v>3</v>
      </c>
      <c r="I66" s="573" t="s">
        <v>312</v>
      </c>
      <c r="J66" s="542" t="s">
        <v>125</v>
      </c>
      <c r="K66" s="543">
        <v>2</v>
      </c>
      <c r="L66" s="543">
        <v>0</v>
      </c>
      <c r="M66" s="543">
        <v>0</v>
      </c>
      <c r="N66" s="543">
        <v>2</v>
      </c>
      <c r="O66" s="625">
        <v>3</v>
      </c>
      <c r="P66" s="132"/>
      <c r="Q66" s="73" t="s">
        <v>36</v>
      </c>
      <c r="R66" s="157" t="s">
        <v>82</v>
      </c>
      <c r="S66" s="41" t="s">
        <v>126</v>
      </c>
      <c r="T66" s="91">
        <v>3</v>
      </c>
      <c r="U66" s="91">
        <v>0</v>
      </c>
      <c r="V66" s="91">
        <v>0</v>
      </c>
      <c r="W66" s="91">
        <v>3</v>
      </c>
      <c r="X66" s="92">
        <v>5</v>
      </c>
      <c r="Y66" s="120"/>
      <c r="Z66" s="9"/>
      <c r="AA66" s="52"/>
      <c r="AB66" s="251"/>
      <c r="AC66" s="251"/>
      <c r="AD66" s="251"/>
      <c r="AE66" s="251"/>
      <c r="AF66" s="505"/>
    </row>
    <row r="67" spans="1:32">
      <c r="A67" s="683" t="s">
        <v>183</v>
      </c>
      <c r="B67" s="279" t="s">
        <v>264</v>
      </c>
      <c r="C67" s="278">
        <v>3</v>
      </c>
      <c r="D67" s="278">
        <v>0</v>
      </c>
      <c r="E67" s="278">
        <v>0</v>
      </c>
      <c r="F67" s="278">
        <v>3</v>
      </c>
      <c r="G67" s="241">
        <v>5</v>
      </c>
      <c r="I67" s="546" t="s">
        <v>27</v>
      </c>
      <c r="J67" s="519" t="s">
        <v>127</v>
      </c>
      <c r="K67" s="523">
        <v>3</v>
      </c>
      <c r="L67" s="523">
        <v>0</v>
      </c>
      <c r="M67" s="523">
        <v>0</v>
      </c>
      <c r="N67" s="523">
        <v>3</v>
      </c>
      <c r="O67" s="595">
        <v>5</v>
      </c>
      <c r="P67" s="132"/>
      <c r="Q67" s="75"/>
      <c r="R67" s="263"/>
      <c r="S67" s="261" t="s">
        <v>37</v>
      </c>
      <c r="T67" s="66">
        <f>SUM(T63:T66)</f>
        <v>8</v>
      </c>
      <c r="U67" s="66">
        <f t="shared" ref="U67:X67" si="10">SUM(U63:U66)</f>
        <v>0</v>
      </c>
      <c r="V67" s="66">
        <f t="shared" si="10"/>
        <v>4</v>
      </c>
      <c r="W67" s="66">
        <f t="shared" si="10"/>
        <v>10</v>
      </c>
      <c r="X67" s="66">
        <f t="shared" si="10"/>
        <v>16</v>
      </c>
      <c r="Y67" s="120"/>
      <c r="Z67" s="9"/>
      <c r="AA67" s="52"/>
      <c r="AB67" s="251"/>
      <c r="AC67" s="251"/>
      <c r="AD67" s="251"/>
      <c r="AE67" s="251"/>
      <c r="AF67" s="505"/>
    </row>
    <row r="68" spans="1:32">
      <c r="A68" s="622" t="s">
        <v>27</v>
      </c>
      <c r="B68" s="281" t="s">
        <v>127</v>
      </c>
      <c r="C68" s="282">
        <v>3</v>
      </c>
      <c r="D68" s="282">
        <v>0</v>
      </c>
      <c r="E68" s="282">
        <v>0</v>
      </c>
      <c r="F68" s="282">
        <v>3</v>
      </c>
      <c r="G68" s="125">
        <v>5</v>
      </c>
      <c r="I68" s="546" t="s">
        <v>27</v>
      </c>
      <c r="J68" s="544" t="s">
        <v>144</v>
      </c>
      <c r="K68" s="523">
        <v>3</v>
      </c>
      <c r="L68" s="523">
        <v>0</v>
      </c>
      <c r="M68" s="523">
        <v>0</v>
      </c>
      <c r="N68" s="523">
        <v>3</v>
      </c>
      <c r="O68" s="595">
        <v>5</v>
      </c>
      <c r="P68" s="132"/>
      <c r="Q68" s="75" t="s">
        <v>38</v>
      </c>
      <c r="R68" s="546" t="s">
        <v>27</v>
      </c>
      <c r="S68" s="544" t="s">
        <v>144</v>
      </c>
      <c r="T68" s="523">
        <v>3</v>
      </c>
      <c r="U68" s="523">
        <v>0</v>
      </c>
      <c r="V68" s="523">
        <v>0</v>
      </c>
      <c r="W68" s="523">
        <v>3</v>
      </c>
      <c r="X68" s="595">
        <v>5</v>
      </c>
      <c r="Y68" s="89"/>
      <c r="Z68" s="9"/>
      <c r="AA68" s="52"/>
      <c r="AB68" s="251"/>
      <c r="AC68" s="251"/>
      <c r="AD68" s="251"/>
      <c r="AE68" s="251"/>
      <c r="AF68" s="505"/>
    </row>
    <row r="69" spans="1:32">
      <c r="A69" s="683" t="s">
        <v>27</v>
      </c>
      <c r="B69" s="277" t="s">
        <v>144</v>
      </c>
      <c r="C69" s="278">
        <v>3</v>
      </c>
      <c r="D69" s="278">
        <v>0</v>
      </c>
      <c r="E69" s="278">
        <v>0</v>
      </c>
      <c r="F69" s="278">
        <v>3</v>
      </c>
      <c r="G69" s="240">
        <v>5</v>
      </c>
      <c r="H69" s="97"/>
      <c r="I69" s="547" t="s">
        <v>313</v>
      </c>
      <c r="J69" s="534" t="s">
        <v>130</v>
      </c>
      <c r="K69" s="551">
        <v>2</v>
      </c>
      <c r="L69" s="551">
        <v>0</v>
      </c>
      <c r="M69" s="551">
        <v>0</v>
      </c>
      <c r="N69" s="551">
        <v>2</v>
      </c>
      <c r="O69" s="505">
        <v>3</v>
      </c>
      <c r="P69" s="132"/>
      <c r="Q69" s="75" t="s">
        <v>38</v>
      </c>
      <c r="R69" s="103" t="s">
        <v>27</v>
      </c>
      <c r="S69" s="41" t="s">
        <v>127</v>
      </c>
      <c r="T69" s="91">
        <v>3</v>
      </c>
      <c r="U69" s="91">
        <v>0</v>
      </c>
      <c r="V69" s="91">
        <v>0</v>
      </c>
      <c r="W69" s="91">
        <v>3</v>
      </c>
      <c r="X69" s="92">
        <v>5</v>
      </c>
      <c r="Y69" s="259"/>
      <c r="Z69" s="9"/>
      <c r="AA69" s="52"/>
      <c r="AB69" s="251"/>
      <c r="AC69" s="251"/>
      <c r="AD69" s="251"/>
      <c r="AE69" s="251"/>
      <c r="AF69" s="505"/>
    </row>
    <row r="70" spans="1:32" ht="15.75" thickBot="1">
      <c r="A70" s="826" t="s">
        <v>66</v>
      </c>
      <c r="B70" s="827"/>
      <c r="C70" s="293">
        <v>17</v>
      </c>
      <c r="D70" s="293">
        <v>0</v>
      </c>
      <c r="E70" s="293">
        <v>6</v>
      </c>
      <c r="F70" s="293">
        <v>20</v>
      </c>
      <c r="G70" s="693">
        <v>31</v>
      </c>
      <c r="H70" s="97"/>
      <c r="I70" s="787" t="s">
        <v>66</v>
      </c>
      <c r="J70" s="788"/>
      <c r="K70" s="559">
        <v>16</v>
      </c>
      <c r="L70" s="559">
        <v>0</v>
      </c>
      <c r="M70" s="559">
        <v>4</v>
      </c>
      <c r="N70" s="559">
        <v>18</v>
      </c>
      <c r="O70" s="560">
        <v>29</v>
      </c>
      <c r="Q70" s="75" t="s">
        <v>38</v>
      </c>
      <c r="R70" s="43" t="s">
        <v>129</v>
      </c>
      <c r="S70" s="42" t="s">
        <v>130</v>
      </c>
      <c r="T70" s="251">
        <v>2</v>
      </c>
      <c r="U70" s="251">
        <v>0</v>
      </c>
      <c r="V70" s="251">
        <v>0</v>
      </c>
      <c r="W70" s="251">
        <v>2</v>
      </c>
      <c r="X70" s="505">
        <v>3</v>
      </c>
      <c r="Y70" s="89"/>
      <c r="Z70" s="9"/>
      <c r="AA70" s="52"/>
      <c r="AB70" s="251"/>
      <c r="AC70" s="251"/>
      <c r="AD70" s="251"/>
      <c r="AE70" s="251"/>
      <c r="AF70" s="505"/>
    </row>
    <row r="71" spans="1:32">
      <c r="A71" s="9"/>
      <c r="B71" s="10"/>
      <c r="C71" s="251"/>
      <c r="D71" s="251"/>
      <c r="E71" s="251"/>
      <c r="F71" s="251"/>
      <c r="G71" s="505"/>
      <c r="H71" s="97"/>
      <c r="I71" s="9"/>
      <c r="J71" s="42"/>
      <c r="K71" s="251"/>
      <c r="L71" s="251"/>
      <c r="M71" s="251"/>
      <c r="N71" s="251"/>
      <c r="O71" s="505"/>
      <c r="Q71" s="75"/>
      <c r="R71" s="261"/>
      <c r="S71" s="261" t="s">
        <v>39</v>
      </c>
      <c r="T71" s="66">
        <f>SUM(T68:T70)</f>
        <v>8</v>
      </c>
      <c r="U71" s="66">
        <f t="shared" ref="U71:X71" si="11">SUM(U68:U70)</f>
        <v>0</v>
      </c>
      <c r="V71" s="66">
        <f t="shared" si="11"/>
        <v>0</v>
      </c>
      <c r="W71" s="66">
        <f t="shared" si="11"/>
        <v>8</v>
      </c>
      <c r="X71" s="66">
        <f t="shared" si="11"/>
        <v>13</v>
      </c>
      <c r="Y71" s="89"/>
      <c r="Z71" s="9"/>
      <c r="AA71" s="52"/>
      <c r="AB71" s="251"/>
      <c r="AC71" s="251"/>
      <c r="AD71" s="251"/>
      <c r="AE71" s="251"/>
      <c r="AF71" s="505"/>
    </row>
    <row r="72" spans="1:32" ht="15.75" customHeight="1">
      <c r="A72" s="799"/>
      <c r="B72" s="800"/>
      <c r="C72" s="258"/>
      <c r="D72" s="258"/>
      <c r="E72" s="258"/>
      <c r="F72" s="258"/>
      <c r="G72" s="259"/>
      <c r="H72" s="97"/>
      <c r="I72" s="254"/>
      <c r="J72" s="255"/>
      <c r="K72" s="258"/>
      <c r="L72" s="258"/>
      <c r="M72" s="258"/>
      <c r="N72" s="258"/>
      <c r="O72" s="111"/>
      <c r="Q72" s="73"/>
      <c r="R72" s="250" t="s">
        <v>40</v>
      </c>
      <c r="S72" s="250"/>
      <c r="T72" s="11">
        <v>18</v>
      </c>
      <c r="U72" s="11">
        <f>U71+U67</f>
        <v>0</v>
      </c>
      <c r="V72" s="11">
        <f>V71+V67</f>
        <v>4</v>
      </c>
      <c r="W72" s="11">
        <v>20</v>
      </c>
      <c r="X72" s="12">
        <v>31</v>
      </c>
      <c r="Y72" s="89"/>
      <c r="Z72" s="9"/>
      <c r="AA72" s="52"/>
      <c r="AB72" s="251"/>
      <c r="AC72" s="251"/>
      <c r="AD72" s="251"/>
      <c r="AE72" s="251"/>
      <c r="AF72" s="505"/>
    </row>
    <row r="73" spans="1:32">
      <c r="A73" s="254"/>
      <c r="B73" s="255"/>
      <c r="C73" s="258"/>
      <c r="D73" s="258"/>
      <c r="E73" s="258"/>
      <c r="F73" s="258"/>
      <c r="G73" s="259"/>
      <c r="H73" s="97"/>
      <c r="I73" s="254"/>
      <c r="J73" s="255"/>
      <c r="K73" s="258"/>
      <c r="L73" s="258"/>
      <c r="M73" s="258"/>
      <c r="N73" s="258"/>
      <c r="O73" s="259"/>
      <c r="Q73" s="73"/>
      <c r="R73" s="255"/>
      <c r="S73" s="255"/>
      <c r="T73" s="258"/>
      <c r="U73" s="258"/>
      <c r="V73" s="258"/>
      <c r="W73" s="258"/>
      <c r="X73" s="259"/>
      <c r="Y73" s="88"/>
      <c r="Z73" s="260" t="s">
        <v>40</v>
      </c>
      <c r="AA73" s="56"/>
      <c r="AB73" s="11">
        <f>SUM(AB63:AB72)</f>
        <v>3</v>
      </c>
      <c r="AC73" s="11">
        <f t="shared" ref="AC73:AF73" si="12">SUM(AC63:AC72)</f>
        <v>0</v>
      </c>
      <c r="AD73" s="11">
        <f t="shared" si="12"/>
        <v>0</v>
      </c>
      <c r="AE73" s="11">
        <f t="shared" si="12"/>
        <v>3</v>
      </c>
      <c r="AF73" s="11">
        <f t="shared" si="12"/>
        <v>5</v>
      </c>
    </row>
    <row r="74" spans="1:32">
      <c r="A74" s="254"/>
      <c r="B74" s="255"/>
      <c r="C74" s="258"/>
      <c r="D74" s="258"/>
      <c r="E74" s="258"/>
      <c r="F74" s="258"/>
      <c r="G74" s="259"/>
      <c r="H74" s="97"/>
      <c r="I74" s="254"/>
      <c r="J74" s="255"/>
      <c r="K74" s="258"/>
      <c r="L74" s="258"/>
      <c r="M74" s="258"/>
      <c r="N74" s="258"/>
      <c r="O74" s="259"/>
      <c r="Q74" s="77"/>
      <c r="R74" s="132"/>
      <c r="S74" s="132"/>
      <c r="T74" s="132"/>
      <c r="U74" s="132"/>
      <c r="V74" s="132"/>
      <c r="W74" s="132"/>
      <c r="X74" s="97"/>
      <c r="Y74" s="88"/>
      <c r="Z74" s="199"/>
      <c r="AA74" s="132"/>
      <c r="AB74" s="132"/>
      <c r="AC74" s="132"/>
      <c r="AD74" s="132"/>
      <c r="AE74" s="132"/>
      <c r="AF74" s="119"/>
    </row>
    <row r="75" spans="1:32" ht="15.75" thickBot="1">
      <c r="A75" s="796" t="s">
        <v>26</v>
      </c>
      <c r="B75" s="791"/>
      <c r="C75" s="791"/>
      <c r="D75" s="791"/>
      <c r="E75" s="791"/>
      <c r="F75" s="791"/>
      <c r="G75" s="792"/>
      <c r="H75" s="97"/>
      <c r="I75" s="796" t="s">
        <v>26</v>
      </c>
      <c r="J75" s="791"/>
      <c r="K75" s="791"/>
      <c r="L75" s="791"/>
      <c r="M75" s="791"/>
      <c r="N75" s="791"/>
      <c r="O75" s="792"/>
      <c r="Q75" s="77"/>
      <c r="R75" s="132"/>
      <c r="S75" s="136" t="s">
        <v>26</v>
      </c>
      <c r="T75" s="137"/>
      <c r="U75" s="137"/>
      <c r="V75" s="137"/>
      <c r="W75" s="137"/>
      <c r="X75" s="202"/>
      <c r="Y75" s="88"/>
      <c r="Z75" s="796" t="s">
        <v>26</v>
      </c>
      <c r="AA75" s="791"/>
      <c r="AB75" s="791"/>
      <c r="AC75" s="791"/>
      <c r="AD75" s="791"/>
      <c r="AE75" s="791"/>
      <c r="AF75" s="792"/>
    </row>
    <row r="76" spans="1:32">
      <c r="A76" s="620" t="s">
        <v>50</v>
      </c>
      <c r="B76" s="275" t="s">
        <v>51</v>
      </c>
      <c r="C76" s="276" t="s">
        <v>7</v>
      </c>
      <c r="D76" s="276" t="s">
        <v>52</v>
      </c>
      <c r="E76" s="276" t="s">
        <v>9</v>
      </c>
      <c r="F76" s="276" t="s">
        <v>53</v>
      </c>
      <c r="G76" s="238" t="s">
        <v>54</v>
      </c>
      <c r="H76" s="97"/>
      <c r="I76" s="552" t="s">
        <v>50</v>
      </c>
      <c r="J76" s="553" t="s">
        <v>51</v>
      </c>
      <c r="K76" s="554" t="s">
        <v>7</v>
      </c>
      <c r="L76" s="554" t="s">
        <v>52</v>
      </c>
      <c r="M76" s="554" t="s">
        <v>9</v>
      </c>
      <c r="N76" s="554" t="s">
        <v>53</v>
      </c>
      <c r="O76" s="556" t="s">
        <v>54</v>
      </c>
      <c r="Q76" s="73"/>
      <c r="R76" s="3" t="s">
        <v>5</v>
      </c>
      <c r="S76" s="48" t="s">
        <v>6</v>
      </c>
      <c r="T76" s="49" t="s">
        <v>7</v>
      </c>
      <c r="U76" s="49" t="s">
        <v>8</v>
      </c>
      <c r="V76" s="49" t="s">
        <v>9</v>
      </c>
      <c r="W76" s="49" t="s">
        <v>10</v>
      </c>
      <c r="X76" s="556" t="s">
        <v>11</v>
      </c>
      <c r="Y76" s="88"/>
      <c r="Z76" s="2" t="s">
        <v>5</v>
      </c>
      <c r="AA76" s="3" t="s">
        <v>6</v>
      </c>
      <c r="AB76" s="4" t="s">
        <v>7</v>
      </c>
      <c r="AC76" s="4" t="s">
        <v>8</v>
      </c>
      <c r="AD76" s="4" t="s">
        <v>9</v>
      </c>
      <c r="AE76" s="4" t="s">
        <v>10</v>
      </c>
      <c r="AF76" s="562" t="s">
        <v>11</v>
      </c>
    </row>
    <row r="77" spans="1:32">
      <c r="A77" s="683" t="s">
        <v>265</v>
      </c>
      <c r="B77" s="277" t="s">
        <v>266</v>
      </c>
      <c r="C77" s="278">
        <v>3</v>
      </c>
      <c r="D77" s="278">
        <v>0</v>
      </c>
      <c r="E77" s="278">
        <v>0</v>
      </c>
      <c r="F77" s="278">
        <v>3</v>
      </c>
      <c r="G77" s="240">
        <v>5</v>
      </c>
      <c r="H77" s="97"/>
      <c r="I77" s="541" t="s">
        <v>314</v>
      </c>
      <c r="J77" s="536" t="s">
        <v>140</v>
      </c>
      <c r="K77" s="523">
        <v>0</v>
      </c>
      <c r="L77" s="523">
        <v>0</v>
      </c>
      <c r="M77" s="523">
        <v>4</v>
      </c>
      <c r="N77" s="523">
        <v>2</v>
      </c>
      <c r="O77" s="595">
        <v>3</v>
      </c>
      <c r="Q77" s="73" t="s">
        <v>36</v>
      </c>
      <c r="R77" s="541" t="s">
        <v>315</v>
      </c>
      <c r="S77" s="536" t="s">
        <v>99</v>
      </c>
      <c r="T77" s="523">
        <v>2</v>
      </c>
      <c r="U77" s="523">
        <v>0</v>
      </c>
      <c r="V77" s="523">
        <v>0</v>
      </c>
      <c r="W77" s="523">
        <v>2</v>
      </c>
      <c r="X77" s="595">
        <v>3</v>
      </c>
      <c r="Y77" s="88"/>
      <c r="Z77" s="106" t="s">
        <v>141</v>
      </c>
      <c r="AA77" s="94" t="s">
        <v>142</v>
      </c>
      <c r="AB77" s="91">
        <v>3</v>
      </c>
      <c r="AC77" s="91">
        <v>0</v>
      </c>
      <c r="AD77" s="91">
        <v>0</v>
      </c>
      <c r="AE77" s="91">
        <v>3</v>
      </c>
      <c r="AF77" s="92">
        <v>5</v>
      </c>
    </row>
    <row r="78" spans="1:32" ht="15" customHeight="1">
      <c r="A78" s="683" t="s">
        <v>149</v>
      </c>
      <c r="B78" s="277" t="s">
        <v>150</v>
      </c>
      <c r="C78" s="278">
        <v>3</v>
      </c>
      <c r="D78" s="278">
        <v>0</v>
      </c>
      <c r="E78" s="278">
        <v>0</v>
      </c>
      <c r="F78" s="278">
        <v>3</v>
      </c>
      <c r="G78" s="240">
        <v>6</v>
      </c>
      <c r="H78" s="97"/>
      <c r="I78" s="541" t="s">
        <v>315</v>
      </c>
      <c r="J78" s="536" t="s">
        <v>99</v>
      </c>
      <c r="K78" s="523">
        <v>2</v>
      </c>
      <c r="L78" s="523">
        <v>0</v>
      </c>
      <c r="M78" s="523">
        <v>0</v>
      </c>
      <c r="N78" s="523">
        <v>2</v>
      </c>
      <c r="O78" s="595">
        <v>3</v>
      </c>
      <c r="Q78" s="73" t="s">
        <v>36</v>
      </c>
      <c r="R78" s="94" t="s">
        <v>139</v>
      </c>
      <c r="S78" s="94" t="s">
        <v>140</v>
      </c>
      <c r="T78" s="91">
        <v>0</v>
      </c>
      <c r="U78" s="91">
        <v>0</v>
      </c>
      <c r="V78" s="91">
        <v>4</v>
      </c>
      <c r="W78" s="91">
        <v>2</v>
      </c>
      <c r="X78" s="92">
        <v>3</v>
      </c>
      <c r="Y78" s="88"/>
      <c r="Z78" s="93"/>
      <c r="AA78" s="94"/>
      <c r="AB78" s="91"/>
      <c r="AC78" s="91"/>
      <c r="AD78" s="91"/>
      <c r="AE78" s="91"/>
      <c r="AF78" s="92"/>
    </row>
    <row r="79" spans="1:32">
      <c r="A79" s="681" t="s">
        <v>183</v>
      </c>
      <c r="B79" s="277" t="s">
        <v>267</v>
      </c>
      <c r="C79" s="278">
        <v>3</v>
      </c>
      <c r="D79" s="278">
        <v>0</v>
      </c>
      <c r="E79" s="278">
        <v>0</v>
      </c>
      <c r="F79" s="278">
        <v>3</v>
      </c>
      <c r="G79" s="240">
        <v>5</v>
      </c>
      <c r="H79" s="97"/>
      <c r="I79" s="541" t="s">
        <v>316</v>
      </c>
      <c r="J79" s="536" t="s">
        <v>106</v>
      </c>
      <c r="K79" s="523">
        <v>0</v>
      </c>
      <c r="L79" s="523">
        <v>0</v>
      </c>
      <c r="M79" s="523">
        <v>4</v>
      </c>
      <c r="N79" s="523">
        <v>2</v>
      </c>
      <c r="O79" s="595">
        <v>3</v>
      </c>
      <c r="Q79" s="73" t="s">
        <v>36</v>
      </c>
      <c r="R79" s="133" t="s">
        <v>141</v>
      </c>
      <c r="S79" s="94" t="s">
        <v>142</v>
      </c>
      <c r="T79" s="91">
        <v>3</v>
      </c>
      <c r="U79" s="91">
        <v>0</v>
      </c>
      <c r="V79" s="91">
        <v>0</v>
      </c>
      <c r="W79" s="91">
        <v>3</v>
      </c>
      <c r="X79" s="92">
        <v>5</v>
      </c>
      <c r="Y79" s="88"/>
      <c r="Z79" s="9"/>
      <c r="AA79" s="52"/>
      <c r="AB79" s="251"/>
      <c r="AC79" s="251"/>
      <c r="AD79" s="251"/>
      <c r="AE79" s="251"/>
      <c r="AF79" s="505"/>
    </row>
    <row r="80" spans="1:32" ht="15.75" customHeight="1">
      <c r="A80" s="683" t="s">
        <v>27</v>
      </c>
      <c r="B80" s="279" t="s">
        <v>167</v>
      </c>
      <c r="C80" s="278">
        <v>3</v>
      </c>
      <c r="D80" s="278">
        <v>0</v>
      </c>
      <c r="E80" s="278">
        <v>0</v>
      </c>
      <c r="F80" s="278">
        <v>3</v>
      </c>
      <c r="G80" s="241">
        <v>5</v>
      </c>
      <c r="H80" s="97"/>
      <c r="I80" s="545" t="s">
        <v>297</v>
      </c>
      <c r="J80" s="519" t="s">
        <v>143</v>
      </c>
      <c r="K80" s="523">
        <v>3</v>
      </c>
      <c r="L80" s="523">
        <v>0</v>
      </c>
      <c r="M80" s="523">
        <v>0</v>
      </c>
      <c r="N80" s="523">
        <v>3</v>
      </c>
      <c r="O80" s="595">
        <v>5</v>
      </c>
      <c r="Q80" s="73" t="s">
        <v>36</v>
      </c>
      <c r="R80" s="157" t="s">
        <v>82</v>
      </c>
      <c r="S80" s="41" t="s">
        <v>143</v>
      </c>
      <c r="T80" s="91">
        <v>3</v>
      </c>
      <c r="U80" s="91">
        <v>0</v>
      </c>
      <c r="V80" s="91">
        <v>0</v>
      </c>
      <c r="W80" s="91">
        <v>3</v>
      </c>
      <c r="X80" s="92">
        <v>5</v>
      </c>
      <c r="Y80" s="88"/>
      <c r="Z80" s="9"/>
      <c r="AA80" s="52"/>
      <c r="AB80" s="251"/>
      <c r="AC80" s="251"/>
      <c r="AD80" s="251"/>
      <c r="AE80" s="251"/>
      <c r="AF80" s="505"/>
    </row>
    <row r="81" spans="1:32">
      <c r="A81" s="622" t="s">
        <v>27</v>
      </c>
      <c r="B81" s="281" t="s">
        <v>268</v>
      </c>
      <c r="C81" s="282">
        <v>3</v>
      </c>
      <c r="D81" s="282">
        <v>0</v>
      </c>
      <c r="E81" s="282">
        <v>0</v>
      </c>
      <c r="F81" s="282">
        <v>3</v>
      </c>
      <c r="G81" s="125">
        <v>5</v>
      </c>
      <c r="I81" s="564" t="s">
        <v>317</v>
      </c>
      <c r="J81" s="536" t="s">
        <v>142</v>
      </c>
      <c r="K81" s="523">
        <v>3</v>
      </c>
      <c r="L81" s="523">
        <v>0</v>
      </c>
      <c r="M81" s="523">
        <v>0</v>
      </c>
      <c r="N81" s="523">
        <v>3</v>
      </c>
      <c r="O81" s="595">
        <v>5</v>
      </c>
      <c r="Q81" s="73" t="s">
        <v>36</v>
      </c>
      <c r="R81" s="94" t="s">
        <v>145</v>
      </c>
      <c r="S81" s="94" t="s">
        <v>146</v>
      </c>
      <c r="T81" s="91">
        <v>3</v>
      </c>
      <c r="U81" s="91">
        <v>2</v>
      </c>
      <c r="V81" s="91">
        <v>0</v>
      </c>
      <c r="W81" s="91">
        <v>4</v>
      </c>
      <c r="X81" s="92">
        <v>7</v>
      </c>
      <c r="Y81" s="88"/>
      <c r="Z81" s="9"/>
      <c r="AA81" s="52"/>
      <c r="AB81" s="251"/>
      <c r="AC81" s="251"/>
      <c r="AD81" s="251"/>
      <c r="AE81" s="251"/>
      <c r="AF81" s="505"/>
    </row>
    <row r="82" spans="1:32">
      <c r="A82" s="682" t="s">
        <v>188</v>
      </c>
      <c r="B82" s="280" t="s">
        <v>148</v>
      </c>
      <c r="C82" s="282">
        <v>0</v>
      </c>
      <c r="D82" s="282">
        <v>0</v>
      </c>
      <c r="E82" s="282">
        <v>0</v>
      </c>
      <c r="F82" s="282">
        <v>0</v>
      </c>
      <c r="G82" s="684">
        <v>4</v>
      </c>
      <c r="I82" s="541" t="s">
        <v>318</v>
      </c>
      <c r="J82" s="536" t="s">
        <v>146</v>
      </c>
      <c r="K82" s="523">
        <v>3</v>
      </c>
      <c r="L82" s="523">
        <v>2</v>
      </c>
      <c r="M82" s="523">
        <v>0</v>
      </c>
      <c r="N82" s="523">
        <v>4</v>
      </c>
      <c r="O82" s="595">
        <v>7</v>
      </c>
      <c r="Q82" s="73" t="s">
        <v>36</v>
      </c>
      <c r="R82" s="541" t="s">
        <v>316</v>
      </c>
      <c r="S82" s="536" t="s">
        <v>106</v>
      </c>
      <c r="T82" s="523">
        <v>0</v>
      </c>
      <c r="U82" s="523">
        <v>0</v>
      </c>
      <c r="V82" s="523">
        <v>4</v>
      </c>
      <c r="W82" s="523">
        <v>2</v>
      </c>
      <c r="X82" s="595">
        <v>3</v>
      </c>
      <c r="Y82" s="120"/>
      <c r="Z82" s="9"/>
      <c r="AA82" s="52"/>
      <c r="AB82" s="251"/>
      <c r="AC82" s="251"/>
      <c r="AD82" s="251"/>
      <c r="AE82" s="251"/>
      <c r="AF82" s="505"/>
    </row>
    <row r="83" spans="1:32">
      <c r="A83" s="682"/>
      <c r="B83" s="280"/>
      <c r="C83" s="282"/>
      <c r="D83" s="282"/>
      <c r="E83" s="282"/>
      <c r="F83" s="282"/>
      <c r="G83" s="684"/>
      <c r="I83" s="546" t="s">
        <v>319</v>
      </c>
      <c r="J83" s="519" t="s">
        <v>148</v>
      </c>
      <c r="K83" s="533">
        <v>0</v>
      </c>
      <c r="L83" s="533">
        <v>0</v>
      </c>
      <c r="M83" s="533">
        <v>0</v>
      </c>
      <c r="N83" s="533">
        <v>0</v>
      </c>
      <c r="O83" s="563">
        <v>4</v>
      </c>
      <c r="Q83" s="73" t="s">
        <v>36</v>
      </c>
      <c r="R83" s="103" t="s">
        <v>147</v>
      </c>
      <c r="S83" s="41" t="s">
        <v>148</v>
      </c>
      <c r="T83" s="37">
        <v>0</v>
      </c>
      <c r="U83" s="37">
        <v>0</v>
      </c>
      <c r="V83" s="37">
        <v>0</v>
      </c>
      <c r="W83" s="37">
        <v>0</v>
      </c>
      <c r="X83" s="195">
        <v>4</v>
      </c>
      <c r="Y83" s="89"/>
      <c r="Z83" s="9"/>
      <c r="AA83" s="52"/>
      <c r="AB83" s="251"/>
      <c r="AC83" s="251"/>
      <c r="AD83" s="251"/>
      <c r="AE83" s="251"/>
      <c r="AF83" s="505"/>
    </row>
    <row r="84" spans="1:32" ht="15.75" thickBot="1">
      <c r="A84" s="826" t="s">
        <v>66</v>
      </c>
      <c r="B84" s="827"/>
      <c r="C84" s="293">
        <v>15</v>
      </c>
      <c r="D84" s="293">
        <v>0</v>
      </c>
      <c r="E84" s="293">
        <v>0</v>
      </c>
      <c r="F84" s="293">
        <v>15</v>
      </c>
      <c r="G84" s="693">
        <v>30</v>
      </c>
      <c r="I84" s="787" t="s">
        <v>66</v>
      </c>
      <c r="J84" s="788"/>
      <c r="K84" s="565">
        <v>11</v>
      </c>
      <c r="L84" s="565">
        <v>2</v>
      </c>
      <c r="M84" s="565">
        <v>4</v>
      </c>
      <c r="N84" s="565">
        <v>16</v>
      </c>
      <c r="O84" s="603">
        <v>30</v>
      </c>
      <c r="P84" s="132"/>
      <c r="Q84" s="75"/>
      <c r="R84" s="263"/>
      <c r="S84" s="261" t="s">
        <v>37</v>
      </c>
      <c r="T84" s="66">
        <f>SUM(T77:T83)</f>
        <v>11</v>
      </c>
      <c r="U84" s="66">
        <f t="shared" ref="U84:X84" si="13">SUM(U77:U83)</f>
        <v>2</v>
      </c>
      <c r="V84" s="66">
        <f t="shared" si="13"/>
        <v>8</v>
      </c>
      <c r="W84" s="66">
        <f t="shared" si="13"/>
        <v>16</v>
      </c>
      <c r="X84" s="66">
        <f t="shared" si="13"/>
        <v>30</v>
      </c>
      <c r="Y84" s="163"/>
      <c r="Z84" s="9"/>
      <c r="AA84" s="52"/>
      <c r="AB84" s="251"/>
      <c r="AC84" s="251"/>
      <c r="AD84" s="251"/>
      <c r="AE84" s="251"/>
      <c r="AF84" s="505"/>
    </row>
    <row r="85" spans="1:32">
      <c r="A85" s="9"/>
      <c r="B85" s="41"/>
      <c r="C85" s="40"/>
      <c r="D85" s="251"/>
      <c r="E85" s="251"/>
      <c r="F85" s="251"/>
      <c r="G85" s="7"/>
      <c r="H85" s="97"/>
      <c r="I85" s="36"/>
      <c r="J85" s="142"/>
      <c r="K85" s="37"/>
      <c r="L85" s="37"/>
      <c r="M85" s="37"/>
      <c r="N85" s="37"/>
      <c r="O85" s="512"/>
      <c r="P85" s="132"/>
      <c r="Q85" s="77"/>
      <c r="R85" s="812" t="s">
        <v>39</v>
      </c>
      <c r="S85" s="829"/>
      <c r="T85" s="66">
        <v>0</v>
      </c>
      <c r="U85" s="66">
        <v>0</v>
      </c>
      <c r="V85" s="66">
        <v>0</v>
      </c>
      <c r="W85" s="66">
        <v>0</v>
      </c>
      <c r="X85" s="66">
        <v>0</v>
      </c>
      <c r="Y85" s="89"/>
      <c r="Z85" s="9"/>
      <c r="AA85" s="52"/>
      <c r="AB85" s="251"/>
      <c r="AC85" s="251"/>
      <c r="AD85" s="251"/>
      <c r="AE85" s="251"/>
      <c r="AF85" s="505"/>
    </row>
    <row r="86" spans="1:32" ht="15.75">
      <c r="A86" s="694"/>
      <c r="B86" s="158"/>
      <c r="C86" s="159"/>
      <c r="D86" s="159"/>
      <c r="E86" s="159"/>
      <c r="F86" s="159"/>
      <c r="G86" s="173"/>
      <c r="H86" s="97"/>
      <c r="I86" s="254"/>
      <c r="J86" s="255"/>
      <c r="K86" s="24"/>
      <c r="L86" s="24"/>
      <c r="M86" s="24"/>
      <c r="N86" s="24"/>
      <c r="O86" s="25"/>
      <c r="P86" s="132"/>
      <c r="Q86" s="77"/>
      <c r="R86" s="250" t="s">
        <v>40</v>
      </c>
      <c r="S86" s="250"/>
      <c r="T86" s="11">
        <f>T85+T84</f>
        <v>11</v>
      </c>
      <c r="U86" s="11">
        <f>U85+U84</f>
        <v>2</v>
      </c>
      <c r="V86" s="11">
        <f>V85+V84</f>
        <v>8</v>
      </c>
      <c r="W86" s="11">
        <f>W85+W84</f>
        <v>16</v>
      </c>
      <c r="X86" s="12">
        <f>X85+X84</f>
        <v>30</v>
      </c>
      <c r="Y86" s="89"/>
      <c r="Z86" s="260" t="s">
        <v>40</v>
      </c>
      <c r="AA86" s="56"/>
      <c r="AB86" s="91">
        <v>3</v>
      </c>
      <c r="AC86" s="91">
        <v>0</v>
      </c>
      <c r="AD86" s="91">
        <v>0</v>
      </c>
      <c r="AE86" s="91">
        <v>3</v>
      </c>
      <c r="AF86" s="92">
        <v>5</v>
      </c>
    </row>
    <row r="87" spans="1:32" ht="15" customHeight="1">
      <c r="A87" s="799"/>
      <c r="B87" s="800"/>
      <c r="C87" s="24"/>
      <c r="D87" s="24"/>
      <c r="E87" s="24"/>
      <c r="F87" s="24"/>
      <c r="G87" s="25"/>
      <c r="H87" s="97"/>
      <c r="I87" s="21"/>
      <c r="J87" s="22"/>
      <c r="K87" s="22"/>
      <c r="L87" s="22"/>
      <c r="M87" s="22"/>
      <c r="N87" s="22"/>
      <c r="O87" s="23"/>
      <c r="Q87" s="77"/>
      <c r="R87" s="255"/>
      <c r="S87" s="255"/>
      <c r="T87" s="258"/>
      <c r="U87" s="258"/>
      <c r="V87" s="258"/>
      <c r="W87" s="258"/>
      <c r="X87" s="259"/>
      <c r="Y87" s="89"/>
      <c r="Z87" s="254"/>
      <c r="AA87" s="68"/>
      <c r="AB87" s="160"/>
      <c r="AC87" s="160"/>
      <c r="AD87" s="160"/>
      <c r="AE87" s="160"/>
      <c r="AF87" s="161"/>
    </row>
    <row r="88" spans="1:32" ht="15.75" customHeight="1" thickBot="1">
      <c r="A88" s="796" t="s">
        <v>28</v>
      </c>
      <c r="B88" s="791"/>
      <c r="C88" s="791"/>
      <c r="D88" s="791"/>
      <c r="E88" s="791"/>
      <c r="F88" s="791"/>
      <c r="G88" s="792"/>
      <c r="H88" s="97"/>
      <c r="I88" s="796" t="s">
        <v>28</v>
      </c>
      <c r="J88" s="791"/>
      <c r="K88" s="791"/>
      <c r="L88" s="791"/>
      <c r="M88" s="791"/>
      <c r="N88" s="791"/>
      <c r="O88" s="792"/>
      <c r="Q88" s="821" t="s">
        <v>28</v>
      </c>
      <c r="R88" s="815"/>
      <c r="S88" s="815"/>
      <c r="T88" s="815"/>
      <c r="U88" s="815"/>
      <c r="V88" s="815"/>
      <c r="W88" s="815"/>
      <c r="X88" s="816"/>
      <c r="Y88" s="89"/>
      <c r="Z88" s="796" t="s">
        <v>28</v>
      </c>
      <c r="AA88" s="791"/>
      <c r="AB88" s="791"/>
      <c r="AC88" s="791"/>
      <c r="AD88" s="791"/>
      <c r="AE88" s="791"/>
      <c r="AF88" s="792"/>
    </row>
    <row r="89" spans="1:32">
      <c r="A89" s="620" t="s">
        <v>50</v>
      </c>
      <c r="B89" s="275" t="s">
        <v>51</v>
      </c>
      <c r="C89" s="276" t="s">
        <v>7</v>
      </c>
      <c r="D89" s="276" t="s">
        <v>52</v>
      </c>
      <c r="E89" s="276" t="s">
        <v>9</v>
      </c>
      <c r="F89" s="276" t="s">
        <v>53</v>
      </c>
      <c r="G89" s="238" t="s">
        <v>54</v>
      </c>
      <c r="H89" s="97"/>
      <c r="I89" s="552" t="s">
        <v>50</v>
      </c>
      <c r="J89" s="553" t="s">
        <v>51</v>
      </c>
      <c r="K89" s="554" t="s">
        <v>7</v>
      </c>
      <c r="L89" s="554" t="s">
        <v>52</v>
      </c>
      <c r="M89" s="554" t="s">
        <v>9</v>
      </c>
      <c r="N89" s="554" t="s">
        <v>53</v>
      </c>
      <c r="O89" s="556" t="s">
        <v>54</v>
      </c>
      <c r="Q89" s="73"/>
      <c r="R89" s="3" t="s">
        <v>5</v>
      </c>
      <c r="S89" s="3" t="s">
        <v>6</v>
      </c>
      <c r="T89" s="4" t="s">
        <v>7</v>
      </c>
      <c r="U89" s="4" t="s">
        <v>8</v>
      </c>
      <c r="V89" s="4" t="s">
        <v>9</v>
      </c>
      <c r="W89" s="4" t="s">
        <v>10</v>
      </c>
      <c r="X89" s="562" t="s">
        <v>11</v>
      </c>
      <c r="Y89" s="89"/>
      <c r="Z89" s="2" t="s">
        <v>5</v>
      </c>
      <c r="AA89" s="3" t="s">
        <v>6</v>
      </c>
      <c r="AB89" s="4" t="s">
        <v>7</v>
      </c>
      <c r="AC89" s="4" t="s">
        <v>8</v>
      </c>
      <c r="AD89" s="4" t="s">
        <v>9</v>
      </c>
      <c r="AE89" s="4" t="s">
        <v>10</v>
      </c>
      <c r="AF89" s="562" t="s">
        <v>11</v>
      </c>
    </row>
    <row r="90" spans="1:32">
      <c r="A90" s="683" t="s">
        <v>189</v>
      </c>
      <c r="B90" s="284" t="s">
        <v>154</v>
      </c>
      <c r="C90" s="278">
        <v>2</v>
      </c>
      <c r="D90" s="278">
        <v>4</v>
      </c>
      <c r="E90" s="278">
        <v>0</v>
      </c>
      <c r="F90" s="278">
        <v>4</v>
      </c>
      <c r="G90" s="240">
        <v>5</v>
      </c>
      <c r="H90" s="97"/>
      <c r="I90" s="546" t="s">
        <v>320</v>
      </c>
      <c r="J90" s="519" t="s">
        <v>154</v>
      </c>
      <c r="K90" s="523">
        <v>2</v>
      </c>
      <c r="L90" s="523">
        <v>2</v>
      </c>
      <c r="M90" s="523">
        <v>0</v>
      </c>
      <c r="N90" s="523">
        <v>3</v>
      </c>
      <c r="O90" s="595">
        <v>5</v>
      </c>
      <c r="Q90" s="73" t="s">
        <v>36</v>
      </c>
      <c r="R90" s="94" t="s">
        <v>155</v>
      </c>
      <c r="S90" s="94" t="s">
        <v>156</v>
      </c>
      <c r="T90" s="91">
        <v>3</v>
      </c>
      <c r="U90" s="91">
        <v>0</v>
      </c>
      <c r="V90" s="91">
        <v>0</v>
      </c>
      <c r="W90" s="91">
        <v>3</v>
      </c>
      <c r="X90" s="92">
        <v>5</v>
      </c>
      <c r="Y90" s="88"/>
      <c r="Z90" s="93" t="s">
        <v>155</v>
      </c>
      <c r="AA90" s="94" t="s">
        <v>156</v>
      </c>
      <c r="AB90" s="91">
        <v>3</v>
      </c>
      <c r="AC90" s="91">
        <v>0</v>
      </c>
      <c r="AD90" s="91">
        <v>0</v>
      </c>
      <c r="AE90" s="91">
        <v>3</v>
      </c>
      <c r="AF90" s="92">
        <v>5</v>
      </c>
    </row>
    <row r="91" spans="1:32">
      <c r="A91" s="683" t="s">
        <v>269</v>
      </c>
      <c r="B91" s="284" t="s">
        <v>270</v>
      </c>
      <c r="C91" s="278">
        <v>3</v>
      </c>
      <c r="D91" s="278">
        <v>0</v>
      </c>
      <c r="E91" s="278">
        <v>2</v>
      </c>
      <c r="F91" s="278">
        <v>4</v>
      </c>
      <c r="G91" s="240">
        <v>4</v>
      </c>
      <c r="H91" s="97"/>
      <c r="I91" s="541" t="s">
        <v>321</v>
      </c>
      <c r="J91" s="536" t="s">
        <v>156</v>
      </c>
      <c r="K91" s="523">
        <v>3</v>
      </c>
      <c r="L91" s="523">
        <v>0</v>
      </c>
      <c r="M91" s="523">
        <v>0</v>
      </c>
      <c r="N91" s="523">
        <v>3</v>
      </c>
      <c r="O91" s="595">
        <v>5</v>
      </c>
      <c r="Q91" s="73" t="s">
        <v>36</v>
      </c>
      <c r="R91" s="94" t="s">
        <v>153</v>
      </c>
      <c r="S91" s="41" t="s">
        <v>154</v>
      </c>
      <c r="T91" s="91">
        <v>2</v>
      </c>
      <c r="U91" s="91">
        <v>2</v>
      </c>
      <c r="V91" s="91">
        <v>0</v>
      </c>
      <c r="W91" s="91">
        <v>3</v>
      </c>
      <c r="X91" s="92">
        <v>5</v>
      </c>
      <c r="Y91" s="88"/>
      <c r="Z91" s="9"/>
      <c r="AA91" s="52"/>
      <c r="AB91" s="251"/>
      <c r="AC91" s="251"/>
      <c r="AD91" s="251"/>
      <c r="AE91" s="251"/>
      <c r="AF91" s="505"/>
    </row>
    <row r="92" spans="1:32">
      <c r="A92" s="683" t="s">
        <v>271</v>
      </c>
      <c r="B92" s="284" t="s">
        <v>190</v>
      </c>
      <c r="C92" s="278">
        <v>3</v>
      </c>
      <c r="D92" s="278">
        <v>2</v>
      </c>
      <c r="E92" s="278">
        <v>0</v>
      </c>
      <c r="F92" s="278">
        <v>4</v>
      </c>
      <c r="G92" s="240">
        <v>6</v>
      </c>
      <c r="H92" s="97"/>
      <c r="I92" s="546" t="s">
        <v>82</v>
      </c>
      <c r="J92" s="519" t="s">
        <v>157</v>
      </c>
      <c r="K92" s="523">
        <v>3</v>
      </c>
      <c r="L92" s="523">
        <v>0</v>
      </c>
      <c r="M92" s="523">
        <v>0</v>
      </c>
      <c r="N92" s="523">
        <v>3</v>
      </c>
      <c r="O92" s="595">
        <v>5</v>
      </c>
      <c r="Q92" s="73" t="s">
        <v>36</v>
      </c>
      <c r="R92" s="103" t="s">
        <v>82</v>
      </c>
      <c r="S92" s="41" t="s">
        <v>157</v>
      </c>
      <c r="T92" s="91">
        <v>3</v>
      </c>
      <c r="U92" s="91">
        <v>0</v>
      </c>
      <c r="V92" s="91">
        <v>0</v>
      </c>
      <c r="W92" s="91">
        <v>3</v>
      </c>
      <c r="X92" s="92">
        <v>5</v>
      </c>
      <c r="Y92" s="88"/>
      <c r="Z92" s="9"/>
      <c r="AA92" s="52"/>
      <c r="AB92" s="251"/>
      <c r="AC92" s="251"/>
      <c r="AD92" s="251"/>
      <c r="AE92" s="251"/>
      <c r="AF92" s="505"/>
    </row>
    <row r="93" spans="1:32" ht="15" customHeight="1">
      <c r="A93" s="689" t="s">
        <v>183</v>
      </c>
      <c r="B93" s="284" t="s">
        <v>272</v>
      </c>
      <c r="C93" s="278">
        <v>3</v>
      </c>
      <c r="D93" s="278">
        <v>0</v>
      </c>
      <c r="E93" s="278">
        <v>0</v>
      </c>
      <c r="F93" s="278">
        <v>3</v>
      </c>
      <c r="G93" s="240">
        <v>5</v>
      </c>
      <c r="H93" s="97"/>
      <c r="I93" s="546" t="s">
        <v>27</v>
      </c>
      <c r="J93" s="544" t="s">
        <v>167</v>
      </c>
      <c r="K93" s="523">
        <v>3</v>
      </c>
      <c r="L93" s="523">
        <v>0</v>
      </c>
      <c r="M93" s="523">
        <v>0</v>
      </c>
      <c r="N93" s="523">
        <v>3</v>
      </c>
      <c r="O93" s="595">
        <v>5</v>
      </c>
      <c r="Q93" s="77"/>
      <c r="R93" s="262"/>
      <c r="S93" s="263" t="s">
        <v>37</v>
      </c>
      <c r="T93" s="66">
        <f>SUM(T90:T92)</f>
        <v>8</v>
      </c>
      <c r="U93" s="66">
        <f t="shared" ref="U93:X93" si="14">SUM(U90:U92)</f>
        <v>2</v>
      </c>
      <c r="V93" s="66">
        <f t="shared" si="14"/>
        <v>0</v>
      </c>
      <c r="W93" s="66">
        <f t="shared" si="14"/>
        <v>9</v>
      </c>
      <c r="X93" s="66">
        <f t="shared" si="14"/>
        <v>15</v>
      </c>
      <c r="Y93" s="60"/>
      <c r="Z93" s="9"/>
      <c r="AA93" s="52"/>
      <c r="AB93" s="251"/>
      <c r="AC93" s="251"/>
      <c r="AD93" s="251"/>
      <c r="AE93" s="251"/>
      <c r="AF93" s="505"/>
    </row>
    <row r="94" spans="1:32" ht="15" customHeight="1">
      <c r="A94" s="689" t="s">
        <v>191</v>
      </c>
      <c r="B94" s="284" t="s">
        <v>192</v>
      </c>
      <c r="C94" s="278">
        <v>3</v>
      </c>
      <c r="D94" s="278">
        <v>0</v>
      </c>
      <c r="E94" s="278">
        <v>0</v>
      </c>
      <c r="F94" s="278">
        <v>3</v>
      </c>
      <c r="G94" s="240">
        <v>5</v>
      </c>
      <c r="H94" s="97"/>
      <c r="I94" s="546" t="s">
        <v>27</v>
      </c>
      <c r="J94" s="550" t="s">
        <v>128</v>
      </c>
      <c r="K94" s="523">
        <v>2</v>
      </c>
      <c r="L94" s="523">
        <v>0</v>
      </c>
      <c r="M94" s="523">
        <v>0</v>
      </c>
      <c r="N94" s="523">
        <v>2</v>
      </c>
      <c r="O94" s="595">
        <v>3</v>
      </c>
      <c r="Q94" s="75" t="s">
        <v>38</v>
      </c>
      <c r="R94" s="103" t="s">
        <v>27</v>
      </c>
      <c r="S94" s="94" t="s">
        <v>158</v>
      </c>
      <c r="T94" s="91">
        <v>3</v>
      </c>
      <c r="U94" s="91">
        <v>0</v>
      </c>
      <c r="V94" s="91">
        <v>0</v>
      </c>
      <c r="W94" s="91">
        <v>3</v>
      </c>
      <c r="X94" s="92">
        <v>5</v>
      </c>
      <c r="Y94" s="88"/>
      <c r="Z94" s="9"/>
      <c r="AA94" s="52"/>
      <c r="AB94" s="251"/>
      <c r="AC94" s="251"/>
      <c r="AD94" s="251"/>
      <c r="AE94" s="251"/>
      <c r="AF94" s="505"/>
    </row>
    <row r="95" spans="1:32" ht="15" customHeight="1">
      <c r="A95" s="695" t="s">
        <v>273</v>
      </c>
      <c r="B95" s="299" t="s">
        <v>274</v>
      </c>
      <c r="C95" s="295">
        <v>2</v>
      </c>
      <c r="D95" s="295">
        <v>0</v>
      </c>
      <c r="E95" s="295">
        <v>0</v>
      </c>
      <c r="F95" s="295">
        <v>2</v>
      </c>
      <c r="G95" s="247">
        <v>2</v>
      </c>
      <c r="H95" s="97"/>
      <c r="I95" s="546" t="s">
        <v>27</v>
      </c>
      <c r="J95" s="536" t="s">
        <v>158</v>
      </c>
      <c r="K95" s="523">
        <v>3</v>
      </c>
      <c r="L95" s="523">
        <v>0</v>
      </c>
      <c r="M95" s="523">
        <v>0</v>
      </c>
      <c r="N95" s="523">
        <v>3</v>
      </c>
      <c r="O95" s="595">
        <v>5</v>
      </c>
      <c r="Q95" s="75" t="s">
        <v>38</v>
      </c>
      <c r="R95" s="546" t="s">
        <v>27</v>
      </c>
      <c r="S95" s="544" t="s">
        <v>167</v>
      </c>
      <c r="T95" s="523">
        <v>3</v>
      </c>
      <c r="U95" s="523">
        <v>0</v>
      </c>
      <c r="V95" s="523">
        <v>0</v>
      </c>
      <c r="W95" s="523">
        <v>3</v>
      </c>
      <c r="X95" s="595">
        <v>5</v>
      </c>
      <c r="Y95" s="88"/>
      <c r="Z95" s="9"/>
      <c r="AA95" s="52"/>
      <c r="AB95" s="251"/>
      <c r="AC95" s="251"/>
      <c r="AD95" s="251"/>
      <c r="AE95" s="251"/>
      <c r="AF95" s="505"/>
    </row>
    <row r="96" spans="1:32" ht="25.5">
      <c r="A96" s="689" t="s">
        <v>191</v>
      </c>
      <c r="B96" s="284" t="s">
        <v>275</v>
      </c>
      <c r="C96" s="296">
        <v>2</v>
      </c>
      <c r="D96" s="296">
        <v>0</v>
      </c>
      <c r="E96" s="296">
        <v>0</v>
      </c>
      <c r="F96" s="296">
        <v>2</v>
      </c>
      <c r="G96" s="696">
        <v>3</v>
      </c>
      <c r="H96" s="97"/>
      <c r="I96" s="572" t="s">
        <v>322</v>
      </c>
      <c r="J96" s="534" t="s">
        <v>323</v>
      </c>
      <c r="K96" s="538">
        <v>2</v>
      </c>
      <c r="L96" s="538">
        <v>0</v>
      </c>
      <c r="M96" s="538">
        <v>0</v>
      </c>
      <c r="N96" s="538">
        <v>2</v>
      </c>
      <c r="O96" s="571">
        <v>2</v>
      </c>
      <c r="Q96" s="75" t="s">
        <v>38</v>
      </c>
      <c r="R96" s="572" t="s">
        <v>322</v>
      </c>
      <c r="S96" s="534" t="s">
        <v>323</v>
      </c>
      <c r="T96" s="538">
        <v>2</v>
      </c>
      <c r="U96" s="538">
        <v>0</v>
      </c>
      <c r="V96" s="538">
        <v>0</v>
      </c>
      <c r="W96" s="538">
        <v>2</v>
      </c>
      <c r="X96" s="571">
        <v>2</v>
      </c>
      <c r="Y96" s="88"/>
      <c r="Z96" s="9"/>
      <c r="AA96" s="52"/>
      <c r="AB96" s="251"/>
      <c r="AC96" s="251"/>
      <c r="AD96" s="251"/>
      <c r="AE96" s="251"/>
      <c r="AF96" s="505"/>
    </row>
    <row r="97" spans="1:32" ht="15.75" thickBot="1">
      <c r="A97" s="826" t="s">
        <v>66</v>
      </c>
      <c r="B97" s="827"/>
      <c r="C97" s="293">
        <v>18</v>
      </c>
      <c r="D97" s="293">
        <v>6</v>
      </c>
      <c r="E97" s="293">
        <v>2</v>
      </c>
      <c r="F97" s="293">
        <v>22</v>
      </c>
      <c r="G97" s="693">
        <v>30</v>
      </c>
      <c r="I97" s="803" t="s">
        <v>66</v>
      </c>
      <c r="J97" s="785"/>
      <c r="K97" s="559">
        <v>18</v>
      </c>
      <c r="L97" s="559">
        <v>2</v>
      </c>
      <c r="M97" s="559">
        <v>0</v>
      </c>
      <c r="N97" s="559">
        <v>19</v>
      </c>
      <c r="O97" s="560">
        <v>30</v>
      </c>
      <c r="Q97" s="75" t="s">
        <v>38</v>
      </c>
      <c r="R97" s="546" t="s">
        <v>27</v>
      </c>
      <c r="S97" s="550" t="s">
        <v>128</v>
      </c>
      <c r="T97" s="523">
        <v>2</v>
      </c>
      <c r="U97" s="523">
        <v>0</v>
      </c>
      <c r="V97" s="523">
        <v>0</v>
      </c>
      <c r="W97" s="523">
        <v>2</v>
      </c>
      <c r="X97" s="595">
        <v>3</v>
      </c>
      <c r="Y97" s="88"/>
      <c r="Z97" s="9"/>
      <c r="AA97" s="52"/>
      <c r="AB97" s="251"/>
      <c r="AC97" s="251"/>
      <c r="AD97" s="251"/>
      <c r="AE97" s="251"/>
      <c r="AF97" s="505"/>
    </row>
    <row r="98" spans="1:32">
      <c r="A98" s="254"/>
      <c r="B98" s="255"/>
      <c r="C98" s="258"/>
      <c r="D98" s="258"/>
      <c r="E98" s="258"/>
      <c r="F98" s="258"/>
      <c r="G98" s="259"/>
      <c r="I98" s="254"/>
      <c r="J98" s="255"/>
      <c r="K98" s="258"/>
      <c r="L98" s="258"/>
      <c r="M98" s="258"/>
      <c r="N98" s="258"/>
      <c r="O98" s="259"/>
      <c r="Q98" s="77"/>
      <c r="R98" s="828" t="s">
        <v>39</v>
      </c>
      <c r="S98" s="812"/>
      <c r="T98" s="66">
        <f>SUM(T94:T97)</f>
        <v>10</v>
      </c>
      <c r="U98" s="66">
        <f t="shared" ref="U98:X98" si="15">SUM(U94:U97)</f>
        <v>0</v>
      </c>
      <c r="V98" s="66">
        <f t="shared" si="15"/>
        <v>0</v>
      </c>
      <c r="W98" s="66">
        <f t="shared" si="15"/>
        <v>10</v>
      </c>
      <c r="X98" s="66">
        <f t="shared" si="15"/>
        <v>15</v>
      </c>
      <c r="Y98" s="88"/>
      <c r="Z98" s="260" t="s">
        <v>40</v>
      </c>
      <c r="AA98" s="56"/>
      <c r="AB98" s="91">
        <v>3</v>
      </c>
      <c r="AC98" s="91">
        <v>0</v>
      </c>
      <c r="AD98" s="91">
        <v>0</v>
      </c>
      <c r="AE98" s="91">
        <v>3</v>
      </c>
      <c r="AF98" s="92">
        <v>5</v>
      </c>
    </row>
    <row r="99" spans="1:32">
      <c r="A99" s="254"/>
      <c r="B99" s="255"/>
      <c r="C99" s="258"/>
      <c r="D99" s="258"/>
      <c r="E99" s="258"/>
      <c r="F99" s="258"/>
      <c r="G99" s="259"/>
      <c r="I99" s="254"/>
      <c r="J99" s="255"/>
      <c r="K99" s="258"/>
      <c r="L99" s="258"/>
      <c r="M99" s="258"/>
      <c r="N99" s="258"/>
      <c r="O99" s="259"/>
      <c r="Q99" s="77"/>
      <c r="R99" s="250" t="s">
        <v>40</v>
      </c>
      <c r="S99" s="250"/>
      <c r="T99" s="11">
        <f>T98+T93</f>
        <v>18</v>
      </c>
      <c r="U99" s="11">
        <f>U98+U93</f>
        <v>2</v>
      </c>
      <c r="V99" s="11">
        <f>V98+V93</f>
        <v>0</v>
      </c>
      <c r="W99" s="11">
        <f>W98+W93</f>
        <v>19</v>
      </c>
      <c r="X99" s="12">
        <f>X98+X93</f>
        <v>30</v>
      </c>
      <c r="Y99" s="88"/>
      <c r="Z99" s="254"/>
      <c r="AA99" s="68"/>
      <c r="AB99" s="160"/>
      <c r="AC99" s="160"/>
      <c r="AD99" s="160"/>
      <c r="AE99" s="160"/>
      <c r="AF99" s="161"/>
    </row>
    <row r="100" spans="1:32">
      <c r="A100" s="254"/>
      <c r="B100" s="255"/>
      <c r="C100" s="258"/>
      <c r="D100" s="258"/>
      <c r="E100" s="258"/>
      <c r="F100" s="258"/>
      <c r="G100" s="259"/>
      <c r="I100" s="254"/>
      <c r="J100" s="255"/>
      <c r="K100" s="258"/>
      <c r="L100" s="258"/>
      <c r="M100" s="258"/>
      <c r="N100" s="258"/>
      <c r="O100" s="259"/>
      <c r="Q100" s="77"/>
      <c r="R100" s="255"/>
      <c r="S100" s="255"/>
      <c r="T100" s="258"/>
      <c r="U100" s="258"/>
      <c r="V100" s="258"/>
      <c r="W100" s="258"/>
      <c r="X100" s="259"/>
      <c r="Y100" s="89"/>
      <c r="Z100" s="254"/>
      <c r="AA100" s="68"/>
      <c r="AB100" s="160"/>
      <c r="AC100" s="160"/>
      <c r="AD100" s="160"/>
      <c r="AE100" s="160"/>
      <c r="AF100" s="161"/>
    </row>
    <row r="101" spans="1:32">
      <c r="A101" s="254"/>
      <c r="B101" s="255"/>
      <c r="C101" s="258"/>
      <c r="D101" s="258"/>
      <c r="E101" s="258"/>
      <c r="F101" s="258"/>
      <c r="G101" s="259"/>
      <c r="H101" s="97"/>
      <c r="I101" s="254"/>
      <c r="J101" s="255"/>
      <c r="K101" s="258"/>
      <c r="L101" s="258"/>
      <c r="M101" s="258"/>
      <c r="N101" s="258"/>
      <c r="O101" s="259"/>
      <c r="Q101" s="821" t="s">
        <v>29</v>
      </c>
      <c r="R101" s="815"/>
      <c r="S101" s="815"/>
      <c r="T101" s="815"/>
      <c r="U101" s="815"/>
      <c r="V101" s="815"/>
      <c r="W101" s="815"/>
      <c r="X101" s="816"/>
      <c r="Y101" s="89"/>
      <c r="Z101" s="796" t="s">
        <v>29</v>
      </c>
      <c r="AA101" s="791"/>
      <c r="AB101" s="791"/>
      <c r="AC101" s="791"/>
      <c r="AD101" s="791"/>
      <c r="AE101" s="791"/>
      <c r="AF101" s="792"/>
    </row>
    <row r="102" spans="1:32" ht="15.75" thickBot="1">
      <c r="A102" s="796" t="s">
        <v>29</v>
      </c>
      <c r="B102" s="791"/>
      <c r="C102" s="791"/>
      <c r="D102" s="791"/>
      <c r="E102" s="791"/>
      <c r="F102" s="791"/>
      <c r="G102" s="792"/>
      <c r="H102" s="97"/>
      <c r="I102" s="796" t="s">
        <v>29</v>
      </c>
      <c r="J102" s="791"/>
      <c r="K102" s="791"/>
      <c r="L102" s="791"/>
      <c r="M102" s="791"/>
      <c r="N102" s="791"/>
      <c r="O102" s="792"/>
      <c r="Q102" s="77"/>
      <c r="R102" s="3" t="s">
        <v>5</v>
      </c>
      <c r="S102" s="3" t="s">
        <v>6</v>
      </c>
      <c r="T102" s="4" t="s">
        <v>7</v>
      </c>
      <c r="U102" s="4" t="s">
        <v>8</v>
      </c>
      <c r="V102" s="4" t="s">
        <v>9</v>
      </c>
      <c r="W102" s="4" t="s">
        <v>10</v>
      </c>
      <c r="X102" s="562" t="s">
        <v>11</v>
      </c>
      <c r="Y102" s="89"/>
      <c r="Z102" s="2" t="s">
        <v>5</v>
      </c>
      <c r="AA102" s="3" t="s">
        <v>6</v>
      </c>
      <c r="AB102" s="4" t="s">
        <v>7</v>
      </c>
      <c r="AC102" s="4" t="s">
        <v>8</v>
      </c>
      <c r="AD102" s="4" t="s">
        <v>9</v>
      </c>
      <c r="AE102" s="4" t="s">
        <v>10</v>
      </c>
      <c r="AF102" s="562" t="s">
        <v>11</v>
      </c>
    </row>
    <row r="103" spans="1:32">
      <c r="A103" s="620" t="s">
        <v>50</v>
      </c>
      <c r="B103" s="275" t="s">
        <v>51</v>
      </c>
      <c r="C103" s="276" t="s">
        <v>7</v>
      </c>
      <c r="D103" s="276" t="s">
        <v>52</v>
      </c>
      <c r="E103" s="276" t="s">
        <v>9</v>
      </c>
      <c r="F103" s="276" t="s">
        <v>53</v>
      </c>
      <c r="G103" s="238" t="s">
        <v>54</v>
      </c>
      <c r="H103" s="97"/>
      <c r="I103" s="552" t="s">
        <v>50</v>
      </c>
      <c r="J103" s="553" t="s">
        <v>51</v>
      </c>
      <c r="K103" s="554" t="s">
        <v>7</v>
      </c>
      <c r="L103" s="554" t="s">
        <v>52</v>
      </c>
      <c r="M103" s="554" t="s">
        <v>9</v>
      </c>
      <c r="N103" s="554" t="s">
        <v>53</v>
      </c>
      <c r="O103" s="556" t="s">
        <v>54</v>
      </c>
      <c r="Q103" s="73" t="s">
        <v>36</v>
      </c>
      <c r="R103" s="94" t="s">
        <v>164</v>
      </c>
      <c r="S103" s="94" t="s">
        <v>165</v>
      </c>
      <c r="T103" s="91">
        <v>1</v>
      </c>
      <c r="U103" s="91">
        <v>8</v>
      </c>
      <c r="V103" s="91">
        <v>0</v>
      </c>
      <c r="W103" s="91">
        <v>5</v>
      </c>
      <c r="X103" s="92">
        <v>8</v>
      </c>
      <c r="Y103" s="89"/>
      <c r="Z103" s="9"/>
      <c r="AA103" s="52"/>
      <c r="AB103" s="251"/>
      <c r="AC103" s="251"/>
      <c r="AD103" s="251"/>
      <c r="AE103" s="251"/>
      <c r="AF103" s="505"/>
    </row>
    <row r="104" spans="1:32">
      <c r="A104" s="683" t="s">
        <v>193</v>
      </c>
      <c r="B104" s="284" t="s">
        <v>170</v>
      </c>
      <c r="C104" s="278">
        <v>2</v>
      </c>
      <c r="D104" s="278">
        <v>6</v>
      </c>
      <c r="E104" s="278">
        <v>0</v>
      </c>
      <c r="F104" s="278">
        <v>5</v>
      </c>
      <c r="G104" s="240">
        <v>6</v>
      </c>
      <c r="H104" s="97"/>
      <c r="I104" s="546" t="s">
        <v>324</v>
      </c>
      <c r="J104" s="536" t="s">
        <v>165</v>
      </c>
      <c r="K104" s="523">
        <v>1</v>
      </c>
      <c r="L104" s="523">
        <v>8</v>
      </c>
      <c r="M104" s="523">
        <v>0</v>
      </c>
      <c r="N104" s="523">
        <v>5</v>
      </c>
      <c r="O104" s="595">
        <v>8</v>
      </c>
      <c r="P104" s="132"/>
      <c r="Q104" s="73" t="s">
        <v>36</v>
      </c>
      <c r="R104" s="103" t="s">
        <v>82</v>
      </c>
      <c r="S104" s="41" t="s">
        <v>166</v>
      </c>
      <c r="T104" s="91">
        <v>3</v>
      </c>
      <c r="U104" s="91">
        <v>0</v>
      </c>
      <c r="V104" s="91">
        <v>0</v>
      </c>
      <c r="W104" s="91">
        <v>3</v>
      </c>
      <c r="X104" s="92">
        <v>5</v>
      </c>
      <c r="Y104" s="88"/>
      <c r="Z104" s="9"/>
      <c r="AA104" s="52"/>
      <c r="AB104" s="251"/>
      <c r="AC104" s="251"/>
      <c r="AD104" s="251"/>
      <c r="AE104" s="251"/>
      <c r="AF104" s="505"/>
    </row>
    <row r="105" spans="1:32" ht="25.5">
      <c r="A105" s="683" t="s">
        <v>276</v>
      </c>
      <c r="B105" s="284" t="s">
        <v>277</v>
      </c>
      <c r="C105" s="278">
        <v>2</v>
      </c>
      <c r="D105" s="278">
        <v>2</v>
      </c>
      <c r="E105" s="278">
        <v>0</v>
      </c>
      <c r="F105" s="278">
        <v>3</v>
      </c>
      <c r="G105" s="240">
        <v>4</v>
      </c>
      <c r="H105" s="97"/>
      <c r="I105" s="546" t="s">
        <v>297</v>
      </c>
      <c r="J105" s="519" t="s">
        <v>166</v>
      </c>
      <c r="K105" s="523">
        <v>3</v>
      </c>
      <c r="L105" s="523">
        <v>0</v>
      </c>
      <c r="M105" s="523">
        <v>0</v>
      </c>
      <c r="N105" s="523">
        <v>3</v>
      </c>
      <c r="O105" s="595">
        <v>5</v>
      </c>
      <c r="P105" s="132"/>
      <c r="Q105" s="73" t="s">
        <v>36</v>
      </c>
      <c r="R105" s="546" t="s">
        <v>297</v>
      </c>
      <c r="S105" s="519" t="s">
        <v>171</v>
      </c>
      <c r="T105" s="523">
        <v>3</v>
      </c>
      <c r="U105" s="523">
        <v>0</v>
      </c>
      <c r="V105" s="523">
        <v>0</v>
      </c>
      <c r="W105" s="523">
        <v>3</v>
      </c>
      <c r="X105" s="595">
        <v>5</v>
      </c>
      <c r="Y105" s="88"/>
      <c r="Z105" s="9"/>
      <c r="AA105" s="52"/>
      <c r="AB105" s="251"/>
      <c r="AC105" s="251"/>
      <c r="AD105" s="251"/>
      <c r="AE105" s="251"/>
      <c r="AF105" s="505"/>
    </row>
    <row r="106" spans="1:32">
      <c r="A106" s="682" t="s">
        <v>183</v>
      </c>
      <c r="B106" s="284" t="s">
        <v>231</v>
      </c>
      <c r="C106" s="282">
        <v>3</v>
      </c>
      <c r="D106" s="282">
        <v>0</v>
      </c>
      <c r="E106" s="282">
        <v>0</v>
      </c>
      <c r="F106" s="282">
        <v>3</v>
      </c>
      <c r="G106" s="684">
        <v>5</v>
      </c>
      <c r="H106" s="97"/>
      <c r="I106" s="546" t="s">
        <v>297</v>
      </c>
      <c r="J106" s="519" t="s">
        <v>171</v>
      </c>
      <c r="K106" s="523">
        <v>3</v>
      </c>
      <c r="L106" s="523">
        <v>0</v>
      </c>
      <c r="M106" s="523">
        <v>0</v>
      </c>
      <c r="N106" s="523">
        <v>3</v>
      </c>
      <c r="O106" s="595">
        <v>5</v>
      </c>
      <c r="P106" s="132"/>
      <c r="Q106" s="77"/>
      <c r="R106" s="262"/>
      <c r="S106" s="263" t="s">
        <v>37</v>
      </c>
      <c r="T106" s="66">
        <f>SUM(T103:T105)</f>
        <v>7</v>
      </c>
      <c r="U106" s="66">
        <f t="shared" ref="U106:X106" si="16">SUM(U103:U105)</f>
        <v>8</v>
      </c>
      <c r="V106" s="66">
        <f t="shared" si="16"/>
        <v>0</v>
      </c>
      <c r="W106" s="66">
        <f t="shared" si="16"/>
        <v>11</v>
      </c>
      <c r="X106" s="66">
        <f t="shared" si="16"/>
        <v>18</v>
      </c>
      <c r="Y106" s="22"/>
      <c r="Z106" s="9"/>
      <c r="AA106" s="52"/>
      <c r="AB106" s="251"/>
      <c r="AC106" s="251"/>
      <c r="AD106" s="251"/>
      <c r="AE106" s="251"/>
      <c r="AF106" s="505"/>
    </row>
    <row r="107" spans="1:32">
      <c r="A107" s="689" t="s">
        <v>183</v>
      </c>
      <c r="B107" s="284" t="s">
        <v>194</v>
      </c>
      <c r="C107" s="278">
        <v>3</v>
      </c>
      <c r="D107" s="278">
        <v>0</v>
      </c>
      <c r="E107" s="278">
        <v>0</v>
      </c>
      <c r="F107" s="278">
        <v>3</v>
      </c>
      <c r="G107" s="690">
        <v>5</v>
      </c>
      <c r="H107" s="97"/>
      <c r="I107" s="546" t="s">
        <v>27</v>
      </c>
      <c r="J107" s="544" t="s">
        <v>168</v>
      </c>
      <c r="K107" s="523">
        <v>3</v>
      </c>
      <c r="L107" s="523">
        <v>0</v>
      </c>
      <c r="M107" s="523">
        <v>0</v>
      </c>
      <c r="N107" s="523">
        <v>3</v>
      </c>
      <c r="O107" s="595">
        <v>5</v>
      </c>
      <c r="P107" s="132"/>
      <c r="Q107" s="75" t="s">
        <v>38</v>
      </c>
      <c r="R107" s="546" t="s">
        <v>27</v>
      </c>
      <c r="S107" s="544" t="s">
        <v>168</v>
      </c>
      <c r="T107" s="523">
        <v>3</v>
      </c>
      <c r="U107" s="523">
        <v>0</v>
      </c>
      <c r="V107" s="523">
        <v>0</v>
      </c>
      <c r="W107" s="523">
        <v>3</v>
      </c>
      <c r="X107" s="595">
        <v>5</v>
      </c>
      <c r="Y107" s="22"/>
      <c r="Z107" s="9"/>
      <c r="AA107" s="52"/>
      <c r="AB107" s="251"/>
      <c r="AC107" s="251"/>
      <c r="AD107" s="251"/>
      <c r="AE107" s="251"/>
      <c r="AF107" s="505"/>
    </row>
    <row r="108" spans="1:32" ht="15" customHeight="1">
      <c r="A108" s="689" t="s">
        <v>183</v>
      </c>
      <c r="B108" s="284" t="s">
        <v>278</v>
      </c>
      <c r="C108" s="278">
        <v>3</v>
      </c>
      <c r="D108" s="278">
        <v>0</v>
      </c>
      <c r="E108" s="278">
        <v>0</v>
      </c>
      <c r="F108" s="278">
        <v>3</v>
      </c>
      <c r="G108" s="690">
        <v>5</v>
      </c>
      <c r="H108" s="97"/>
      <c r="I108" s="546" t="s">
        <v>27</v>
      </c>
      <c r="J108" s="544" t="s">
        <v>325</v>
      </c>
      <c r="K108" s="523">
        <v>3</v>
      </c>
      <c r="L108" s="523">
        <v>0</v>
      </c>
      <c r="M108" s="523">
        <v>0</v>
      </c>
      <c r="N108" s="523">
        <v>3</v>
      </c>
      <c r="O108" s="595">
        <v>5</v>
      </c>
      <c r="P108" s="132"/>
      <c r="Q108" s="75" t="s">
        <v>38</v>
      </c>
      <c r="R108" s="546" t="s">
        <v>27</v>
      </c>
      <c r="S108" s="544" t="s">
        <v>325</v>
      </c>
      <c r="T108" s="523">
        <v>3</v>
      </c>
      <c r="U108" s="523">
        <v>0</v>
      </c>
      <c r="V108" s="523">
        <v>0</v>
      </c>
      <c r="W108" s="523">
        <v>3</v>
      </c>
      <c r="X108" s="595">
        <v>5</v>
      </c>
      <c r="Y108" s="22"/>
      <c r="Z108" s="9"/>
      <c r="AA108" s="52"/>
      <c r="AB108" s="251"/>
      <c r="AC108" s="251"/>
      <c r="AD108" s="251"/>
      <c r="AE108" s="251"/>
      <c r="AF108" s="505"/>
    </row>
    <row r="109" spans="1:32" ht="15" customHeight="1">
      <c r="A109" s="681" t="s">
        <v>279</v>
      </c>
      <c r="B109" s="297" t="s">
        <v>280</v>
      </c>
      <c r="C109" s="282">
        <v>2</v>
      </c>
      <c r="D109" s="282">
        <v>0</v>
      </c>
      <c r="E109" s="282">
        <v>0</v>
      </c>
      <c r="F109" s="282">
        <v>2</v>
      </c>
      <c r="G109" s="246">
        <v>2</v>
      </c>
      <c r="H109" s="97"/>
      <c r="I109" s="572" t="s">
        <v>326</v>
      </c>
      <c r="J109" s="534" t="s">
        <v>327</v>
      </c>
      <c r="K109" s="538">
        <v>2</v>
      </c>
      <c r="L109" s="538">
        <v>0</v>
      </c>
      <c r="M109" s="538">
        <v>0</v>
      </c>
      <c r="N109" s="538">
        <v>2</v>
      </c>
      <c r="O109" s="571">
        <v>2</v>
      </c>
      <c r="P109" s="132"/>
      <c r="Q109" s="75" t="s">
        <v>38</v>
      </c>
      <c r="R109" s="572" t="s">
        <v>326</v>
      </c>
      <c r="S109" s="534" t="s">
        <v>327</v>
      </c>
      <c r="T109" s="538">
        <v>2</v>
      </c>
      <c r="U109" s="538">
        <v>0</v>
      </c>
      <c r="V109" s="538">
        <v>0</v>
      </c>
      <c r="W109" s="538">
        <v>2</v>
      </c>
      <c r="X109" s="571">
        <v>2</v>
      </c>
      <c r="Y109" s="23"/>
      <c r="Z109" s="9"/>
      <c r="AA109" s="52"/>
      <c r="AB109" s="251"/>
      <c r="AC109" s="251"/>
      <c r="AD109" s="251"/>
      <c r="AE109" s="251"/>
      <c r="AF109" s="505"/>
    </row>
    <row r="110" spans="1:32" ht="15.75" thickBot="1">
      <c r="A110" s="826" t="s">
        <v>66</v>
      </c>
      <c r="B110" s="827"/>
      <c r="C110" s="293">
        <v>15</v>
      </c>
      <c r="D110" s="293">
        <v>10</v>
      </c>
      <c r="E110" s="293">
        <v>0</v>
      </c>
      <c r="F110" s="293">
        <v>19</v>
      </c>
      <c r="G110" s="693">
        <v>27</v>
      </c>
      <c r="H110" s="97"/>
      <c r="I110" s="803" t="s">
        <v>66</v>
      </c>
      <c r="J110" s="785"/>
      <c r="K110" s="565">
        <v>15</v>
      </c>
      <c r="L110" s="565">
        <v>8</v>
      </c>
      <c r="M110" s="565">
        <v>0</v>
      </c>
      <c r="N110" s="565">
        <v>19</v>
      </c>
      <c r="O110" s="603">
        <v>30</v>
      </c>
      <c r="P110" s="132"/>
      <c r="Q110" s="77"/>
      <c r="R110" s="264"/>
      <c r="S110" s="263" t="s">
        <v>39</v>
      </c>
      <c r="T110" s="66">
        <f>SUM(T107:T109)</f>
        <v>8</v>
      </c>
      <c r="U110" s="66">
        <f t="shared" ref="U110:X110" si="17">SUM(U107:U109)</f>
        <v>0</v>
      </c>
      <c r="V110" s="66">
        <f t="shared" si="17"/>
        <v>0</v>
      </c>
      <c r="W110" s="66">
        <f t="shared" si="17"/>
        <v>8</v>
      </c>
      <c r="X110" s="66">
        <f t="shared" si="17"/>
        <v>12</v>
      </c>
      <c r="Y110" s="23"/>
      <c r="Z110" s="9"/>
      <c r="AA110" s="52"/>
      <c r="AB110" s="251"/>
      <c r="AC110" s="251"/>
      <c r="AD110" s="251"/>
      <c r="AE110" s="251"/>
      <c r="AF110" s="505"/>
    </row>
    <row r="111" spans="1:32">
      <c r="A111" s="26"/>
      <c r="B111" s="22"/>
      <c r="C111" s="22"/>
      <c r="D111" s="22"/>
      <c r="E111" s="22"/>
      <c r="F111" s="22"/>
      <c r="G111" s="23"/>
      <c r="I111" s="21"/>
      <c r="J111" s="22"/>
      <c r="K111" s="22"/>
      <c r="L111" s="22"/>
      <c r="M111" s="22"/>
      <c r="N111" s="22"/>
      <c r="O111" s="23"/>
      <c r="P111" s="132"/>
      <c r="Q111" s="77"/>
      <c r="R111" s="250" t="s">
        <v>40</v>
      </c>
      <c r="S111" s="250"/>
      <c r="T111" s="11">
        <f>T110+T106</f>
        <v>15</v>
      </c>
      <c r="U111" s="11">
        <f t="shared" ref="U111:X111" si="18">U110+U106</f>
        <v>8</v>
      </c>
      <c r="V111" s="11">
        <f t="shared" si="18"/>
        <v>0</v>
      </c>
      <c r="W111" s="11">
        <f t="shared" si="18"/>
        <v>19</v>
      </c>
      <c r="X111" s="12">
        <f t="shared" si="18"/>
        <v>30</v>
      </c>
      <c r="Y111" s="23"/>
      <c r="Z111" s="260" t="s">
        <v>40</v>
      </c>
      <c r="AA111" s="56"/>
      <c r="AB111" s="11"/>
      <c r="AC111" s="11"/>
      <c r="AD111" s="11"/>
      <c r="AE111" s="11"/>
      <c r="AF111" s="57"/>
    </row>
    <row r="112" spans="1:32">
      <c r="A112" s="26"/>
      <c r="B112" s="22"/>
      <c r="C112" s="22"/>
      <c r="D112" s="22"/>
      <c r="E112" s="22"/>
      <c r="F112" s="22"/>
      <c r="G112" s="23"/>
      <c r="I112" s="26"/>
      <c r="J112" s="22"/>
      <c r="K112" s="22"/>
      <c r="L112" s="22"/>
      <c r="M112" s="22"/>
      <c r="N112" s="22"/>
      <c r="O112" s="23"/>
      <c r="P112" s="132"/>
      <c r="Q112" s="77"/>
      <c r="R112" s="255"/>
      <c r="S112" s="255"/>
      <c r="T112" s="258"/>
      <c r="U112" s="258"/>
      <c r="V112" s="258"/>
      <c r="W112" s="258"/>
      <c r="X112" s="259"/>
      <c r="Y112" s="23"/>
      <c r="Z112" s="58"/>
      <c r="AA112" s="59"/>
      <c r="AB112" s="60"/>
      <c r="AC112" s="61"/>
      <c r="AD112" s="61"/>
      <c r="AE112" s="61"/>
      <c r="AF112" s="62"/>
    </row>
    <row r="113" spans="1:32">
      <c r="A113" s="21"/>
      <c r="B113" s="27" t="s">
        <v>30</v>
      </c>
      <c r="C113" s="797">
        <v>161</v>
      </c>
      <c r="D113" s="797"/>
      <c r="E113" s="797"/>
      <c r="F113" s="797"/>
      <c r="G113" s="28"/>
      <c r="I113" s="26"/>
      <c r="J113" s="22"/>
      <c r="K113" s="22"/>
      <c r="L113" s="22"/>
      <c r="M113" s="22"/>
      <c r="N113" s="22"/>
      <c r="O113" s="23"/>
      <c r="P113" s="132"/>
      <c r="Q113" s="77"/>
      <c r="R113" s="255"/>
      <c r="S113" s="255"/>
      <c r="T113" s="258"/>
      <c r="U113" s="258"/>
      <c r="V113" s="258"/>
      <c r="W113" s="258"/>
      <c r="X113" s="259"/>
      <c r="Y113" s="23"/>
      <c r="Z113" s="29"/>
      <c r="AA113" s="27" t="s">
        <v>41</v>
      </c>
      <c r="AB113" s="817">
        <v>22</v>
      </c>
      <c r="AC113" s="797"/>
      <c r="AD113" s="797"/>
      <c r="AE113" s="797"/>
      <c r="AF113" s="31"/>
    </row>
    <row r="114" spans="1:32" ht="15.75" thickBot="1">
      <c r="A114" s="29"/>
      <c r="B114" s="30" t="s">
        <v>11</v>
      </c>
      <c r="C114" s="798">
        <v>240</v>
      </c>
      <c r="D114" s="798"/>
      <c r="E114" s="798"/>
      <c r="F114" s="798"/>
      <c r="G114" s="31"/>
      <c r="I114" s="21"/>
      <c r="J114" s="27" t="s">
        <v>30</v>
      </c>
      <c r="K114" s="797">
        <v>151</v>
      </c>
      <c r="L114" s="797"/>
      <c r="M114" s="797"/>
      <c r="N114" s="797"/>
      <c r="O114" s="28"/>
      <c r="P114" s="132"/>
      <c r="Q114" s="77"/>
      <c r="R114" s="255"/>
      <c r="S114" s="255"/>
      <c r="T114" s="258"/>
      <c r="U114" s="258"/>
      <c r="V114" s="258"/>
      <c r="W114" s="258"/>
      <c r="X114" s="259"/>
      <c r="Y114" s="23"/>
      <c r="Z114" s="29"/>
      <c r="AA114" s="27" t="s">
        <v>11</v>
      </c>
      <c r="AB114" s="797">
        <v>38</v>
      </c>
      <c r="AC114" s="797"/>
      <c r="AD114" s="797"/>
      <c r="AE114" s="797"/>
      <c r="AF114" s="31"/>
    </row>
    <row r="115" spans="1:32">
      <c r="A115" s="21"/>
      <c r="B115" s="22"/>
      <c r="C115" s="22"/>
      <c r="D115" s="22"/>
      <c r="E115" s="22"/>
      <c r="F115" s="22"/>
      <c r="G115" s="23"/>
      <c r="H115" s="97"/>
      <c r="I115" s="29"/>
      <c r="J115" s="30" t="s">
        <v>11</v>
      </c>
      <c r="K115" s="798">
        <v>240</v>
      </c>
      <c r="L115" s="798"/>
      <c r="M115" s="798"/>
      <c r="N115" s="798"/>
      <c r="O115" s="31"/>
      <c r="P115" s="703"/>
      <c r="Q115" s="77"/>
      <c r="R115" s="255"/>
      <c r="S115" s="27" t="s">
        <v>41</v>
      </c>
      <c r="T115" s="797">
        <f>W106+W93+W84+W67+W55+W43+W27+W11</f>
        <v>81</v>
      </c>
      <c r="U115" s="797"/>
      <c r="V115" s="797"/>
      <c r="W115" s="797"/>
      <c r="X115" s="259"/>
      <c r="Y115" s="23"/>
      <c r="Z115" s="199"/>
      <c r="AA115" s="132"/>
      <c r="AB115" s="132"/>
      <c r="AC115" s="132"/>
      <c r="AD115" s="132"/>
      <c r="AE115" s="132"/>
      <c r="AF115" s="97"/>
    </row>
    <row r="116" spans="1:32" ht="15.75" thickBot="1">
      <c r="A116" s="63"/>
      <c r="B116" s="64"/>
      <c r="C116" s="64"/>
      <c r="D116" s="64"/>
      <c r="E116" s="64"/>
      <c r="F116" s="64"/>
      <c r="G116" s="65"/>
      <c r="H116" s="97"/>
      <c r="I116" s="21"/>
      <c r="J116" s="22"/>
      <c r="K116" s="22"/>
      <c r="L116" s="22"/>
      <c r="M116" s="22"/>
      <c r="N116" s="22"/>
      <c r="O116" s="23"/>
      <c r="P116" s="704"/>
      <c r="Q116" s="77"/>
      <c r="R116" s="255"/>
      <c r="S116" s="27" t="s">
        <v>30</v>
      </c>
      <c r="T116" s="797">
        <f>W111+W99+W86+W72+W59+W47+W34+W20</f>
        <v>153</v>
      </c>
      <c r="U116" s="797"/>
      <c r="V116" s="797"/>
      <c r="W116" s="797"/>
      <c r="X116" s="259"/>
      <c r="Y116" s="22"/>
      <c r="Z116" s="197"/>
      <c r="AA116" s="198"/>
      <c r="AB116" s="198"/>
      <c r="AC116" s="198"/>
      <c r="AD116" s="198"/>
      <c r="AE116" s="198"/>
      <c r="AF116" s="596"/>
    </row>
    <row r="117" spans="1:32" ht="15.75" thickBot="1">
      <c r="H117" s="97"/>
      <c r="I117" s="63"/>
      <c r="J117" s="64"/>
      <c r="K117" s="64"/>
      <c r="L117" s="64"/>
      <c r="M117" s="64"/>
      <c r="N117" s="64"/>
      <c r="O117" s="65"/>
      <c r="P117" s="590"/>
      <c r="Q117" s="77"/>
      <c r="R117" s="22"/>
      <c r="S117" s="30" t="s">
        <v>11</v>
      </c>
      <c r="T117" s="798">
        <f>X111+X99+X86+X72+X59+X47+X34+X20</f>
        <v>241</v>
      </c>
      <c r="U117" s="798"/>
      <c r="V117" s="798"/>
      <c r="W117" s="798"/>
      <c r="X117" s="23"/>
      <c r="Y117" s="60"/>
      <c r="Z117" s="22"/>
      <c r="AA117" s="22"/>
      <c r="AB117" s="22"/>
      <c r="AC117" s="22"/>
      <c r="AD117" s="22"/>
      <c r="AE117" s="22"/>
      <c r="AF117" s="22"/>
    </row>
    <row r="118" spans="1:32" ht="15.75" thickBot="1">
      <c r="H118" s="97"/>
      <c r="P118" s="590"/>
      <c r="Q118" s="123"/>
      <c r="R118" s="64"/>
      <c r="S118" s="64"/>
      <c r="T118" s="64"/>
      <c r="U118" s="64"/>
      <c r="V118" s="64"/>
      <c r="W118" s="64"/>
      <c r="X118" s="65"/>
      <c r="Y118" s="22"/>
      <c r="Z118" s="22"/>
      <c r="AA118" s="22"/>
      <c r="AB118" s="22"/>
      <c r="AC118" s="22"/>
      <c r="AD118" s="22"/>
      <c r="AE118" s="22"/>
      <c r="AF118" s="22"/>
    </row>
    <row r="119" spans="1:32">
      <c r="H119" s="97"/>
      <c r="P119" s="590"/>
      <c r="X119" s="141"/>
      <c r="Y119" s="22"/>
    </row>
    <row r="120" spans="1:32">
      <c r="H120" s="97"/>
      <c r="P120" s="590"/>
      <c r="W120" s="132"/>
      <c r="X120" s="132"/>
      <c r="Y120" s="22"/>
    </row>
    <row r="121" spans="1:32" ht="15" customHeight="1">
      <c r="H121" s="97"/>
      <c r="P121" s="590"/>
      <c r="W121" s="132"/>
      <c r="X121" s="132"/>
      <c r="Y121" s="22"/>
    </row>
    <row r="122" spans="1:32" ht="15" customHeight="1" thickBot="1">
      <c r="H122" s="97"/>
      <c r="P122" s="705"/>
      <c r="W122" s="132"/>
      <c r="X122" s="132"/>
      <c r="Y122" s="22"/>
    </row>
    <row r="123" spans="1:32">
      <c r="H123" s="97"/>
      <c r="W123" s="132"/>
      <c r="X123" s="132"/>
      <c r="Y123" s="22"/>
    </row>
    <row r="124" spans="1:32">
      <c r="H124" s="97"/>
      <c r="W124" s="132"/>
      <c r="X124" s="132"/>
      <c r="Y124" s="22"/>
    </row>
    <row r="125" spans="1:32">
      <c r="W125" s="132"/>
      <c r="X125" s="132"/>
      <c r="Y125" s="22"/>
    </row>
    <row r="126" spans="1:32">
      <c r="W126" s="132"/>
      <c r="X126" s="132"/>
      <c r="Y126" s="22"/>
    </row>
    <row r="127" spans="1:32">
      <c r="P127" s="132"/>
      <c r="W127" s="132"/>
      <c r="X127" s="132"/>
      <c r="Y127" s="97"/>
    </row>
    <row r="128" spans="1:32">
      <c r="P128" s="132"/>
      <c r="W128" s="132"/>
      <c r="X128" s="132"/>
      <c r="Y128" s="97"/>
    </row>
    <row r="129" spans="16:33">
      <c r="P129" s="132"/>
      <c r="W129" s="132"/>
      <c r="X129" s="132"/>
      <c r="Y129" s="97"/>
      <c r="AG129" s="132"/>
    </row>
    <row r="130" spans="16:33">
      <c r="P130" s="132"/>
      <c r="W130" s="132"/>
      <c r="X130" s="132"/>
      <c r="Y130" s="132"/>
    </row>
    <row r="131" spans="16:33">
      <c r="P131" s="132"/>
      <c r="W131" s="132"/>
      <c r="X131" s="132"/>
      <c r="Y131" s="132"/>
    </row>
    <row r="132" spans="16:33">
      <c r="W132" s="132"/>
      <c r="X132" s="132"/>
      <c r="Y132" s="132"/>
    </row>
    <row r="133" spans="16:33">
      <c r="W133" s="132"/>
      <c r="X133" s="132"/>
      <c r="Y133" s="132"/>
    </row>
    <row r="134" spans="16:33">
      <c r="W134" s="132"/>
      <c r="X134" s="132"/>
      <c r="Y134" s="132"/>
    </row>
    <row r="135" spans="16:33">
      <c r="W135" s="132"/>
      <c r="X135" s="132"/>
      <c r="Y135" s="132"/>
    </row>
    <row r="136" spans="16:33">
      <c r="W136" s="132"/>
      <c r="X136" s="132"/>
      <c r="Y136" s="132"/>
    </row>
    <row r="137" spans="16:33">
      <c r="W137" s="132"/>
      <c r="X137" s="132"/>
      <c r="Y137" s="132"/>
    </row>
    <row r="138" spans="16:33">
      <c r="W138" s="132"/>
      <c r="X138" s="132"/>
      <c r="Y138" s="132"/>
    </row>
    <row r="139" spans="16:33">
      <c r="W139" s="132"/>
      <c r="X139" s="132"/>
      <c r="Y139" s="132"/>
    </row>
    <row r="140" spans="16:33">
      <c r="W140" s="132"/>
      <c r="X140" s="132"/>
      <c r="Y140" s="132"/>
    </row>
    <row r="141" spans="16:33">
      <c r="W141" s="132"/>
      <c r="X141" s="132"/>
      <c r="Y141" s="132"/>
    </row>
    <row r="142" spans="16:33">
      <c r="W142" s="132"/>
      <c r="X142" s="132"/>
      <c r="Y142" s="132"/>
    </row>
    <row r="143" spans="16:33">
      <c r="W143" s="132"/>
      <c r="X143" s="132"/>
      <c r="Y143" s="132"/>
    </row>
    <row r="144" spans="16:33">
      <c r="W144" s="132"/>
      <c r="X144" s="132"/>
      <c r="Y144" s="132"/>
    </row>
    <row r="145" spans="23:25">
      <c r="W145" s="132"/>
      <c r="X145" s="132"/>
      <c r="Y145" s="132"/>
    </row>
    <row r="146" spans="23:25">
      <c r="W146" s="132"/>
      <c r="X146" s="132"/>
      <c r="Y146" s="132"/>
    </row>
    <row r="147" spans="23:25">
      <c r="W147" s="132"/>
      <c r="X147" s="132"/>
      <c r="Y147" s="132"/>
    </row>
    <row r="148" spans="23:25">
      <c r="W148" s="132"/>
      <c r="X148" s="132"/>
      <c r="Y148" s="132"/>
    </row>
    <row r="149" spans="23:25">
      <c r="W149" s="132"/>
      <c r="X149" s="132"/>
      <c r="Y149" s="132"/>
    </row>
    <row r="150" spans="23:25">
      <c r="W150" s="132"/>
      <c r="X150" s="132"/>
      <c r="Y150" s="132"/>
    </row>
    <row r="151" spans="23:25">
      <c r="W151" s="132"/>
      <c r="X151" s="132"/>
      <c r="Y151" s="132"/>
    </row>
    <row r="152" spans="23:25">
      <c r="W152" s="132"/>
      <c r="X152" s="132"/>
      <c r="Y152" s="132"/>
    </row>
    <row r="153" spans="23:25">
      <c r="W153" s="132"/>
      <c r="X153" s="132"/>
      <c r="Y153" s="132"/>
    </row>
    <row r="154" spans="23:25">
      <c r="W154" s="132"/>
      <c r="X154" s="132"/>
      <c r="Y154" s="132"/>
    </row>
    <row r="155" spans="23:25">
      <c r="W155" s="132"/>
      <c r="X155" s="132"/>
      <c r="Y155" s="132"/>
    </row>
    <row r="156" spans="23:25">
      <c r="W156" s="132"/>
      <c r="X156" s="132"/>
      <c r="Y156" s="132"/>
    </row>
    <row r="157" spans="23:25">
      <c r="W157" s="132"/>
      <c r="X157" s="132"/>
      <c r="Y157" s="132"/>
    </row>
    <row r="158" spans="23:25">
      <c r="W158" s="132"/>
      <c r="X158" s="132"/>
      <c r="Y158" s="132"/>
    </row>
    <row r="159" spans="23:25">
      <c r="W159" s="132"/>
      <c r="X159" s="132"/>
      <c r="Y159" s="132"/>
    </row>
    <row r="160" spans="23:25">
      <c r="W160" s="132"/>
      <c r="X160" s="132"/>
      <c r="Y160" s="132"/>
    </row>
    <row r="161" spans="23:25">
      <c r="W161" s="132"/>
      <c r="X161" s="132"/>
      <c r="Y161" s="132"/>
    </row>
    <row r="162" spans="23:25">
      <c r="W162" s="132"/>
      <c r="X162" s="132"/>
      <c r="Y162" s="132"/>
    </row>
    <row r="163" spans="23:25">
      <c r="W163" s="132"/>
      <c r="X163" s="132"/>
      <c r="Y163" s="132"/>
    </row>
    <row r="164" spans="23:25">
      <c r="W164" s="132"/>
      <c r="X164" s="132"/>
      <c r="Y164" s="132"/>
    </row>
    <row r="165" spans="23:25">
      <c r="W165" s="132"/>
      <c r="X165" s="132"/>
      <c r="Y165" s="132"/>
    </row>
    <row r="166" spans="23:25">
      <c r="W166" s="132"/>
      <c r="X166" s="132"/>
      <c r="Y166" s="132"/>
    </row>
    <row r="167" spans="23:25">
      <c r="W167" s="132"/>
      <c r="X167" s="132"/>
      <c r="Y167" s="132"/>
    </row>
    <row r="168" spans="23:25">
      <c r="W168" s="132"/>
      <c r="X168" s="132"/>
      <c r="Y168" s="132"/>
    </row>
    <row r="169" spans="23:25">
      <c r="W169" s="132"/>
      <c r="X169" s="132"/>
      <c r="Y169" s="132"/>
    </row>
    <row r="170" spans="23:25">
      <c r="W170" s="132"/>
      <c r="X170" s="132"/>
      <c r="Y170" s="132"/>
    </row>
    <row r="171" spans="23:25">
      <c r="W171" s="132"/>
      <c r="X171" s="132"/>
      <c r="Y171" s="132"/>
    </row>
    <row r="172" spans="23:25">
      <c r="W172" s="132"/>
      <c r="X172" s="132"/>
      <c r="Y172" s="132"/>
    </row>
    <row r="173" spans="23:25">
      <c r="W173" s="132"/>
      <c r="X173" s="132"/>
      <c r="Y173" s="132"/>
    </row>
    <row r="174" spans="23:25">
      <c r="W174" s="132"/>
      <c r="X174" s="132"/>
      <c r="Y174" s="132"/>
    </row>
    <row r="175" spans="23:25">
      <c r="W175" s="132"/>
      <c r="X175" s="132"/>
      <c r="Y175" s="132"/>
    </row>
    <row r="176" spans="23:25">
      <c r="W176" s="132"/>
      <c r="X176" s="132"/>
      <c r="Y176" s="132"/>
    </row>
    <row r="177" spans="23:25">
      <c r="W177" s="132"/>
      <c r="X177" s="132"/>
      <c r="Y177" s="132"/>
    </row>
    <row r="178" spans="23:25">
      <c r="W178" s="132"/>
      <c r="X178" s="132"/>
      <c r="Y178" s="132"/>
    </row>
    <row r="179" spans="23:25">
      <c r="W179" s="132"/>
      <c r="X179" s="132"/>
      <c r="Y179" s="132"/>
    </row>
    <row r="180" spans="23:25">
      <c r="W180" s="132"/>
      <c r="X180" s="132"/>
      <c r="Y180" s="132"/>
    </row>
    <row r="181" spans="23:25">
      <c r="W181" s="132"/>
      <c r="X181" s="132"/>
      <c r="Y181" s="132"/>
    </row>
    <row r="182" spans="23:25">
      <c r="W182" s="132"/>
      <c r="X182" s="132"/>
      <c r="Y182" s="132"/>
    </row>
    <row r="183" spans="23:25">
      <c r="W183" s="132"/>
      <c r="X183" s="132"/>
      <c r="Y183" s="132"/>
    </row>
    <row r="184" spans="23:25">
      <c r="W184" s="132"/>
      <c r="X184" s="132"/>
      <c r="Y184" s="132"/>
    </row>
    <row r="185" spans="23:25">
      <c r="W185" s="132"/>
      <c r="X185" s="132"/>
      <c r="Y185" s="132"/>
    </row>
    <row r="186" spans="23:25">
      <c r="W186" s="132"/>
      <c r="X186" s="132"/>
      <c r="Y186" s="132"/>
    </row>
    <row r="187" spans="23:25">
      <c r="W187" s="132"/>
      <c r="X187" s="132"/>
      <c r="Y187" s="132"/>
    </row>
    <row r="188" spans="23:25">
      <c r="W188" s="132"/>
      <c r="X188" s="132"/>
      <c r="Y188" s="132"/>
    </row>
    <row r="189" spans="23:25">
      <c r="W189" s="132"/>
      <c r="X189" s="132"/>
      <c r="Y189" s="132"/>
    </row>
    <row r="190" spans="23:25">
      <c r="W190" s="132"/>
      <c r="X190" s="132"/>
      <c r="Y190" s="132"/>
    </row>
    <row r="191" spans="23:25">
      <c r="W191" s="132"/>
      <c r="X191" s="132"/>
      <c r="Y191" s="132"/>
    </row>
    <row r="192" spans="23:25">
      <c r="W192" s="132"/>
      <c r="X192" s="132"/>
      <c r="Y192" s="132"/>
    </row>
    <row r="193" spans="23:25">
      <c r="W193" s="132"/>
      <c r="X193" s="132"/>
      <c r="Y193" s="132"/>
    </row>
    <row r="194" spans="23:25">
      <c r="W194" s="132"/>
      <c r="X194" s="132"/>
      <c r="Y194" s="132"/>
    </row>
    <row r="195" spans="23:25">
      <c r="W195" s="132"/>
      <c r="X195" s="132"/>
      <c r="Y195" s="132"/>
    </row>
    <row r="196" spans="23:25">
      <c r="W196" s="132"/>
      <c r="X196" s="132"/>
      <c r="Y196" s="132"/>
    </row>
    <row r="197" spans="23:25">
      <c r="W197" s="132"/>
      <c r="X197" s="132"/>
      <c r="Y197" s="132"/>
    </row>
    <row r="198" spans="23:25">
      <c r="W198" s="132"/>
      <c r="X198" s="132"/>
      <c r="Y198" s="132"/>
    </row>
    <row r="199" spans="23:25">
      <c r="W199" s="132"/>
      <c r="X199" s="132"/>
      <c r="Y199" s="132"/>
    </row>
    <row r="200" spans="23:25">
      <c r="W200" s="132"/>
      <c r="X200" s="132"/>
      <c r="Y200" s="132"/>
    </row>
    <row r="201" spans="23:25">
      <c r="W201" s="132"/>
      <c r="X201" s="132"/>
      <c r="Y201" s="132"/>
    </row>
    <row r="202" spans="23:25">
      <c r="W202" s="132"/>
      <c r="X202" s="132"/>
      <c r="Y202" s="132"/>
    </row>
    <row r="203" spans="23:25">
      <c r="W203" s="132"/>
      <c r="X203" s="132"/>
      <c r="Y203" s="132"/>
    </row>
    <row r="204" spans="23:25">
      <c r="W204" s="132"/>
      <c r="X204" s="132"/>
      <c r="Y204" s="132"/>
    </row>
    <row r="205" spans="23:25">
      <c r="W205" s="132"/>
      <c r="X205" s="132"/>
      <c r="Y205" s="132"/>
    </row>
    <row r="206" spans="23:25">
      <c r="W206" s="132"/>
      <c r="X206" s="132"/>
      <c r="Y206" s="132"/>
    </row>
    <row r="207" spans="23:25">
      <c r="W207" s="132"/>
      <c r="X207" s="132"/>
      <c r="Y207" s="132"/>
    </row>
    <row r="208" spans="23:25">
      <c r="W208" s="132"/>
      <c r="X208" s="132"/>
      <c r="Y208" s="132"/>
    </row>
    <row r="209" spans="23:25">
      <c r="W209" s="132"/>
      <c r="X209" s="132"/>
      <c r="Y209" s="132"/>
    </row>
    <row r="210" spans="23:25">
      <c r="W210" s="132"/>
      <c r="X210" s="132"/>
      <c r="Y210" s="132"/>
    </row>
    <row r="211" spans="23:25">
      <c r="W211" s="132"/>
      <c r="X211" s="132"/>
      <c r="Y211" s="132"/>
    </row>
    <row r="212" spans="23:25">
      <c r="W212" s="132"/>
      <c r="X212" s="132"/>
      <c r="Y212" s="132"/>
    </row>
    <row r="213" spans="23:25">
      <c r="W213" s="132"/>
      <c r="X213" s="132"/>
      <c r="Y213" s="132"/>
    </row>
    <row r="214" spans="23:25">
      <c r="W214" s="132"/>
      <c r="X214" s="132"/>
      <c r="Y214" s="132"/>
    </row>
    <row r="215" spans="23:25">
      <c r="W215" s="132"/>
      <c r="X215" s="132"/>
      <c r="Y215" s="132"/>
    </row>
    <row r="216" spans="23:25">
      <c r="W216" s="132"/>
      <c r="X216" s="132"/>
      <c r="Y216" s="132"/>
    </row>
    <row r="217" spans="23:25">
      <c r="W217" s="132"/>
      <c r="X217" s="132"/>
      <c r="Y217" s="132"/>
    </row>
    <row r="218" spans="23:25">
      <c r="W218" s="132"/>
      <c r="X218" s="132"/>
      <c r="Y218" s="132"/>
    </row>
    <row r="219" spans="23:25">
      <c r="W219" s="132"/>
      <c r="X219" s="132"/>
      <c r="Y219" s="132"/>
    </row>
    <row r="220" spans="23:25">
      <c r="W220" s="132"/>
      <c r="X220" s="132"/>
      <c r="Y220" s="132"/>
    </row>
    <row r="221" spans="23:25">
      <c r="W221" s="132"/>
      <c r="X221" s="132"/>
      <c r="Y221" s="132"/>
    </row>
    <row r="222" spans="23:25">
      <c r="W222" s="132"/>
      <c r="X222" s="132"/>
      <c r="Y222" s="132"/>
    </row>
    <row r="223" spans="23:25">
      <c r="W223" s="132"/>
      <c r="X223" s="132"/>
      <c r="Y223" s="132"/>
    </row>
    <row r="224" spans="23:25">
      <c r="W224" s="132"/>
      <c r="X224" s="132"/>
      <c r="Y224" s="132"/>
    </row>
    <row r="225" spans="23:25">
      <c r="W225" s="132"/>
      <c r="X225" s="132"/>
      <c r="Y225" s="132"/>
    </row>
    <row r="226" spans="23:25">
      <c r="W226" s="132"/>
      <c r="X226" s="132"/>
      <c r="Y226" s="132"/>
    </row>
    <row r="227" spans="23:25">
      <c r="W227" s="132"/>
      <c r="X227" s="132"/>
      <c r="Y227" s="132"/>
    </row>
    <row r="228" spans="23:25">
      <c r="W228" s="132"/>
      <c r="X228" s="132"/>
      <c r="Y228" s="132"/>
    </row>
    <row r="229" spans="23:25">
      <c r="W229" s="132"/>
      <c r="X229" s="132"/>
      <c r="Y229" s="132"/>
    </row>
    <row r="230" spans="23:25">
      <c r="W230" s="132"/>
      <c r="X230" s="132"/>
      <c r="Y230" s="132"/>
    </row>
    <row r="231" spans="23:25">
      <c r="W231" s="132"/>
      <c r="X231" s="132"/>
      <c r="Y231" s="132"/>
    </row>
    <row r="232" spans="23:25">
      <c r="W232" s="132"/>
      <c r="X232" s="132"/>
      <c r="Y232" s="132"/>
    </row>
    <row r="233" spans="23:25">
      <c r="W233" s="132"/>
      <c r="X233" s="132"/>
      <c r="Y233" s="132"/>
    </row>
    <row r="234" spans="23:25">
      <c r="W234" s="132"/>
      <c r="X234" s="132"/>
      <c r="Y234" s="132"/>
    </row>
    <row r="235" spans="23:25">
      <c r="W235" s="132"/>
      <c r="X235" s="132"/>
      <c r="Y235" s="132"/>
    </row>
    <row r="236" spans="23:25">
      <c r="W236" s="132"/>
      <c r="X236" s="132"/>
      <c r="Y236" s="132"/>
    </row>
    <row r="237" spans="23:25">
      <c r="W237" s="132"/>
      <c r="X237" s="132"/>
      <c r="Y237" s="132"/>
    </row>
    <row r="238" spans="23:25">
      <c r="W238" s="132"/>
      <c r="X238" s="132"/>
      <c r="Y238" s="132"/>
    </row>
    <row r="239" spans="23:25">
      <c r="W239" s="132"/>
      <c r="X239" s="132"/>
      <c r="Y239" s="132"/>
    </row>
    <row r="240" spans="23:25">
      <c r="W240" s="132"/>
      <c r="X240" s="132"/>
      <c r="Y240" s="132"/>
    </row>
    <row r="241" spans="23:25">
      <c r="W241" s="132"/>
      <c r="X241" s="132"/>
      <c r="Y241" s="132"/>
    </row>
    <row r="242" spans="23:25">
      <c r="W242" s="132"/>
      <c r="X242" s="132"/>
      <c r="Y242" s="132"/>
    </row>
    <row r="243" spans="23:25">
      <c r="W243" s="132"/>
      <c r="X243" s="132"/>
      <c r="Y243" s="132"/>
    </row>
    <row r="244" spans="23:25">
      <c r="W244" s="132"/>
      <c r="X244" s="132"/>
      <c r="Y244" s="132"/>
    </row>
    <row r="245" spans="23:25">
      <c r="W245" s="132"/>
      <c r="X245" s="132"/>
      <c r="Y245" s="132"/>
    </row>
    <row r="246" spans="23:25">
      <c r="W246" s="132"/>
      <c r="X246" s="132"/>
      <c r="Y246" s="132"/>
    </row>
    <row r="247" spans="23:25">
      <c r="W247" s="132"/>
      <c r="X247" s="132"/>
      <c r="Y247" s="132"/>
    </row>
    <row r="248" spans="23:25">
      <c r="W248" s="132"/>
      <c r="X248" s="132"/>
      <c r="Y248" s="132"/>
    </row>
    <row r="249" spans="23:25">
      <c r="W249" s="132"/>
      <c r="X249" s="132"/>
      <c r="Y249" s="132"/>
    </row>
    <row r="250" spans="23:25">
      <c r="W250" s="132"/>
      <c r="X250" s="132"/>
      <c r="Y250" s="132"/>
    </row>
    <row r="251" spans="23:25">
      <c r="W251" s="132"/>
      <c r="X251" s="132"/>
      <c r="Y251" s="132"/>
    </row>
    <row r="252" spans="23:25">
      <c r="W252" s="132"/>
      <c r="X252" s="132"/>
      <c r="Y252" s="132"/>
    </row>
    <row r="253" spans="23:25">
      <c r="W253" s="132"/>
      <c r="X253" s="132"/>
      <c r="Y253" s="132"/>
    </row>
    <row r="254" spans="23:25">
      <c r="W254" s="132"/>
      <c r="X254" s="132"/>
      <c r="Y254" s="132"/>
    </row>
    <row r="255" spans="23:25">
      <c r="W255" s="132"/>
      <c r="X255" s="132"/>
      <c r="Y255" s="132"/>
    </row>
    <row r="256" spans="23:25">
      <c r="W256" s="132"/>
      <c r="X256" s="132"/>
      <c r="Y256" s="132"/>
    </row>
    <row r="257" spans="23:25">
      <c r="W257" s="132"/>
      <c r="X257" s="132"/>
      <c r="Y257" s="132"/>
    </row>
    <row r="258" spans="23:25">
      <c r="W258" s="132"/>
      <c r="X258" s="132"/>
      <c r="Y258" s="132"/>
    </row>
    <row r="259" spans="23:25">
      <c r="W259" s="132"/>
      <c r="X259" s="132"/>
      <c r="Y259" s="132"/>
    </row>
    <row r="260" spans="23:25">
      <c r="W260" s="132"/>
      <c r="X260" s="132"/>
      <c r="Y260" s="132"/>
    </row>
    <row r="261" spans="23:25">
      <c r="W261" s="132"/>
      <c r="X261" s="132"/>
      <c r="Y261" s="132"/>
    </row>
    <row r="262" spans="23:25">
      <c r="W262" s="132"/>
      <c r="X262" s="132"/>
      <c r="Y262" s="132"/>
    </row>
    <row r="263" spans="23:25">
      <c r="W263" s="132"/>
      <c r="X263" s="132"/>
      <c r="Y263" s="132"/>
    </row>
    <row r="264" spans="23:25">
      <c r="W264" s="132"/>
      <c r="X264" s="132"/>
      <c r="Y264" s="132"/>
    </row>
    <row r="265" spans="23:25">
      <c r="W265" s="132"/>
      <c r="X265" s="132"/>
      <c r="Y265" s="132"/>
    </row>
    <row r="266" spans="23:25">
      <c r="W266" s="132"/>
      <c r="X266" s="132"/>
      <c r="Y266" s="132"/>
    </row>
    <row r="267" spans="23:25">
      <c r="W267" s="132"/>
      <c r="X267" s="132"/>
      <c r="Y267" s="132"/>
    </row>
    <row r="268" spans="23:25">
      <c r="W268" s="132"/>
      <c r="X268" s="132"/>
      <c r="Y268" s="132"/>
    </row>
    <row r="269" spans="23:25">
      <c r="W269" s="132"/>
      <c r="X269" s="132"/>
      <c r="Y269" s="132"/>
    </row>
    <row r="270" spans="23:25">
      <c r="W270" s="132"/>
      <c r="X270" s="132"/>
      <c r="Y270" s="132"/>
    </row>
    <row r="271" spans="23:25">
      <c r="W271" s="132"/>
      <c r="X271" s="132"/>
      <c r="Y271" s="132"/>
    </row>
    <row r="272" spans="23:25">
      <c r="W272" s="132"/>
      <c r="X272" s="132"/>
      <c r="Y272" s="132"/>
    </row>
    <row r="273" spans="23:25">
      <c r="W273" s="132"/>
      <c r="X273" s="132"/>
      <c r="Y273" s="132"/>
    </row>
    <row r="274" spans="23:25">
      <c r="W274" s="132"/>
      <c r="X274" s="132"/>
      <c r="Y274" s="132"/>
    </row>
    <row r="275" spans="23:25">
      <c r="W275" s="132"/>
      <c r="X275" s="132"/>
      <c r="Y275" s="132"/>
    </row>
    <row r="276" spans="23:25">
      <c r="W276" s="132"/>
      <c r="X276" s="132"/>
      <c r="Y276" s="132"/>
    </row>
    <row r="277" spans="23:25">
      <c r="W277" s="132"/>
      <c r="X277" s="132"/>
      <c r="Y277" s="132"/>
    </row>
    <row r="278" spans="23:25">
      <c r="W278" s="132"/>
      <c r="X278" s="132"/>
      <c r="Y278" s="132"/>
    </row>
    <row r="279" spans="23:25">
      <c r="W279" s="132"/>
      <c r="X279" s="132"/>
      <c r="Y279" s="132"/>
    </row>
    <row r="280" spans="23:25">
      <c r="W280" s="132"/>
      <c r="X280" s="132"/>
      <c r="Y280" s="132"/>
    </row>
    <row r="281" spans="23:25">
      <c r="W281" s="132"/>
      <c r="X281" s="132"/>
      <c r="Y281" s="132"/>
    </row>
    <row r="282" spans="23:25">
      <c r="W282" s="132"/>
      <c r="X282" s="132"/>
      <c r="Y282" s="132"/>
    </row>
    <row r="283" spans="23:25">
      <c r="W283" s="132"/>
      <c r="X283" s="132"/>
      <c r="Y283" s="132"/>
    </row>
    <row r="284" spans="23:25">
      <c r="W284" s="132"/>
      <c r="X284" s="132"/>
      <c r="Y284" s="132"/>
    </row>
    <row r="285" spans="23:25">
      <c r="W285" s="132"/>
      <c r="X285" s="132"/>
      <c r="Y285" s="132"/>
    </row>
    <row r="286" spans="23:25">
      <c r="W286" s="132"/>
      <c r="X286" s="132"/>
      <c r="Y286" s="132"/>
    </row>
    <row r="287" spans="23:25">
      <c r="W287" s="132"/>
      <c r="X287" s="132"/>
      <c r="Y287" s="132"/>
    </row>
    <row r="288" spans="23:25">
      <c r="W288" s="132"/>
      <c r="X288" s="132"/>
      <c r="Y288" s="132"/>
    </row>
    <row r="289" spans="23:25">
      <c r="W289" s="132"/>
      <c r="X289" s="132"/>
      <c r="Y289" s="132"/>
    </row>
    <row r="290" spans="23:25">
      <c r="W290" s="132"/>
      <c r="X290" s="132"/>
      <c r="Y290" s="132"/>
    </row>
    <row r="291" spans="23:25">
      <c r="W291" s="132"/>
      <c r="X291" s="132"/>
      <c r="Y291" s="132"/>
    </row>
    <row r="292" spans="23:25">
      <c r="W292" s="132"/>
      <c r="X292" s="132"/>
      <c r="Y292" s="132"/>
    </row>
    <row r="293" spans="23:25">
      <c r="W293" s="132"/>
      <c r="X293" s="132"/>
      <c r="Y293" s="132"/>
    </row>
    <row r="294" spans="23:25">
      <c r="W294" s="132"/>
      <c r="X294" s="132"/>
      <c r="Y294" s="132"/>
    </row>
    <row r="295" spans="23:25">
      <c r="W295" s="132"/>
      <c r="X295" s="132"/>
      <c r="Y295" s="132"/>
    </row>
    <row r="296" spans="23:25">
      <c r="W296" s="132"/>
      <c r="X296" s="132"/>
      <c r="Y296" s="132"/>
    </row>
    <row r="297" spans="23:25">
      <c r="W297" s="132"/>
      <c r="X297" s="132"/>
      <c r="Y297" s="132"/>
    </row>
    <row r="298" spans="23:25">
      <c r="W298" s="132"/>
      <c r="X298" s="132"/>
      <c r="Y298" s="132"/>
    </row>
    <row r="299" spans="23:25">
      <c r="W299" s="132"/>
      <c r="X299" s="132"/>
      <c r="Y299" s="132"/>
    </row>
    <row r="300" spans="23:25">
      <c r="W300" s="132"/>
      <c r="X300" s="132"/>
      <c r="Y300" s="132"/>
    </row>
    <row r="301" spans="23:25">
      <c r="W301" s="132"/>
      <c r="X301" s="132"/>
      <c r="Y301" s="132"/>
    </row>
    <row r="302" spans="23:25">
      <c r="W302" s="132"/>
      <c r="X302" s="132"/>
      <c r="Y302" s="132"/>
    </row>
    <row r="303" spans="23:25">
      <c r="W303" s="132"/>
      <c r="X303" s="132"/>
      <c r="Y303" s="132"/>
    </row>
    <row r="304" spans="23:25">
      <c r="W304" s="132"/>
      <c r="X304" s="132"/>
      <c r="Y304" s="132"/>
    </row>
    <row r="305" spans="23:25">
      <c r="W305" s="132"/>
      <c r="X305" s="132"/>
      <c r="Y305" s="132"/>
    </row>
    <row r="306" spans="23:25">
      <c r="W306" s="132"/>
      <c r="X306" s="132"/>
      <c r="Y306" s="132"/>
    </row>
    <row r="307" spans="23:25">
      <c r="W307" s="132"/>
      <c r="X307" s="132"/>
      <c r="Y307" s="132"/>
    </row>
    <row r="308" spans="23:25">
      <c r="W308" s="132"/>
      <c r="X308" s="132"/>
      <c r="Y308" s="132"/>
    </row>
    <row r="309" spans="23:25">
      <c r="W309" s="132"/>
      <c r="X309" s="132"/>
      <c r="Y309" s="132"/>
    </row>
    <row r="310" spans="23:25">
      <c r="W310" s="132"/>
      <c r="X310" s="132"/>
      <c r="Y310" s="132"/>
    </row>
    <row r="311" spans="23:25">
      <c r="W311" s="132"/>
      <c r="X311" s="132"/>
      <c r="Y311" s="132"/>
    </row>
    <row r="312" spans="23:25">
      <c r="W312" s="132"/>
      <c r="X312" s="132"/>
      <c r="Y312" s="132"/>
    </row>
    <row r="313" spans="23:25">
      <c r="W313" s="132"/>
      <c r="X313" s="132"/>
      <c r="Y313" s="132"/>
    </row>
    <row r="314" spans="23:25">
      <c r="W314" s="132"/>
      <c r="X314" s="132"/>
      <c r="Y314" s="132"/>
    </row>
    <row r="315" spans="23:25">
      <c r="W315" s="132"/>
      <c r="X315" s="132"/>
      <c r="Y315" s="132"/>
    </row>
    <row r="316" spans="23:25">
      <c r="W316" s="132"/>
      <c r="X316" s="132"/>
      <c r="Y316" s="132"/>
    </row>
    <row r="317" spans="23:25">
      <c r="W317" s="132"/>
      <c r="X317" s="132"/>
      <c r="Y317" s="132"/>
    </row>
    <row r="318" spans="23:25">
      <c r="W318" s="132"/>
      <c r="X318" s="132"/>
      <c r="Y318" s="132"/>
    </row>
    <row r="319" spans="23:25">
      <c r="W319" s="132"/>
      <c r="X319" s="132"/>
      <c r="Y319" s="132"/>
    </row>
    <row r="320" spans="23:25">
      <c r="W320" s="132"/>
      <c r="X320" s="132"/>
      <c r="Y320" s="132"/>
    </row>
    <row r="321" spans="23:25">
      <c r="W321" s="132"/>
      <c r="X321" s="132"/>
      <c r="Y321" s="132"/>
    </row>
    <row r="322" spans="23:25">
      <c r="W322" s="132"/>
      <c r="X322" s="132"/>
      <c r="Y322" s="132"/>
    </row>
    <row r="323" spans="23:25">
      <c r="W323" s="132"/>
      <c r="X323" s="132"/>
      <c r="Y323" s="132"/>
    </row>
    <row r="324" spans="23:25">
      <c r="W324" s="132"/>
      <c r="X324" s="132"/>
      <c r="Y324" s="132"/>
    </row>
    <row r="325" spans="23:25">
      <c r="W325" s="132"/>
      <c r="X325" s="132"/>
      <c r="Y325" s="132"/>
    </row>
    <row r="326" spans="23:25">
      <c r="W326" s="132"/>
      <c r="X326" s="132"/>
      <c r="Y326" s="132"/>
    </row>
    <row r="327" spans="23:25">
      <c r="W327" s="132"/>
      <c r="X327" s="132"/>
      <c r="Y327" s="132"/>
    </row>
    <row r="328" spans="23:25">
      <c r="W328" s="132"/>
      <c r="X328" s="132"/>
      <c r="Y328" s="132"/>
    </row>
    <row r="329" spans="23:25">
      <c r="Y329" s="132"/>
    </row>
    <row r="330" spans="23:25">
      <c r="Y330" s="132"/>
    </row>
    <row r="331" spans="23:25">
      <c r="Y331" s="132"/>
    </row>
    <row r="332" spans="23:25">
      <c r="Y332" s="132"/>
    </row>
    <row r="333" spans="23:25">
      <c r="Y333" s="132"/>
    </row>
    <row r="334" spans="23:25">
      <c r="Y334" s="132"/>
    </row>
    <row r="335" spans="23:25">
      <c r="Y335" s="132"/>
    </row>
    <row r="336" spans="23:25">
      <c r="Y336" s="132"/>
    </row>
    <row r="337" spans="25:25">
      <c r="Y337" s="132"/>
    </row>
    <row r="338" spans="25:25">
      <c r="Y338" s="132"/>
    </row>
    <row r="339" spans="25:25">
      <c r="Y339" s="132"/>
    </row>
  </sheetData>
  <mergeCells count="78">
    <mergeCell ref="Z22:AF22"/>
    <mergeCell ref="I6:O6"/>
    <mergeCell ref="I4:O4"/>
    <mergeCell ref="I5:O5"/>
    <mergeCell ref="I48:O48"/>
    <mergeCell ref="R48:X48"/>
    <mergeCell ref="I36:O36"/>
    <mergeCell ref="I22:O22"/>
    <mergeCell ref="R19:S19"/>
    <mergeCell ref="R22:X22"/>
    <mergeCell ref="Z5:AF6"/>
    <mergeCell ref="Z8:AF8"/>
    <mergeCell ref="R5:X6"/>
    <mergeCell ref="R8:X8"/>
    <mergeCell ref="R11:S11"/>
    <mergeCell ref="A3:G3"/>
    <mergeCell ref="A4:G4"/>
    <mergeCell ref="A5:G5"/>
    <mergeCell ref="A6:G6"/>
    <mergeCell ref="A8:G8"/>
    <mergeCell ref="A110:B110"/>
    <mergeCell ref="I84:J84"/>
    <mergeCell ref="I3:O3"/>
    <mergeCell ref="I8:O8"/>
    <mergeCell ref="I18:J18"/>
    <mergeCell ref="I75:O75"/>
    <mergeCell ref="I61:O61"/>
    <mergeCell ref="I17:J17"/>
    <mergeCell ref="I32:J32"/>
    <mergeCell ref="I45:J45"/>
    <mergeCell ref="I57:J57"/>
    <mergeCell ref="I70:J70"/>
    <mergeCell ref="A48:G48"/>
    <mergeCell ref="A36:G36"/>
    <mergeCell ref="A46:B46"/>
    <mergeCell ref="A22:G22"/>
    <mergeCell ref="A75:G75"/>
    <mergeCell ref="A102:G102"/>
    <mergeCell ref="A72:B72"/>
    <mergeCell ref="A87:B87"/>
    <mergeCell ref="A88:G88"/>
    <mergeCell ref="A84:B84"/>
    <mergeCell ref="A97:B97"/>
    <mergeCell ref="T116:W116"/>
    <mergeCell ref="T117:W117"/>
    <mergeCell ref="A1:AH1"/>
    <mergeCell ref="Z48:AF48"/>
    <mergeCell ref="Z61:AF61"/>
    <mergeCell ref="Z75:AF75"/>
    <mergeCell ref="R85:S85"/>
    <mergeCell ref="Q88:X88"/>
    <mergeCell ref="Z88:AF88"/>
    <mergeCell ref="R27:S27"/>
    <mergeCell ref="R33:S33"/>
    <mergeCell ref="Q36:W36"/>
    <mergeCell ref="Z36:AF36"/>
    <mergeCell ref="R43:S43"/>
    <mergeCell ref="R46:S46"/>
    <mergeCell ref="A61:G61"/>
    <mergeCell ref="T115:W115"/>
    <mergeCell ref="AB114:AE114"/>
    <mergeCell ref="K114:N114"/>
    <mergeCell ref="K115:N115"/>
    <mergeCell ref="I97:J97"/>
    <mergeCell ref="I110:J110"/>
    <mergeCell ref="I102:O102"/>
    <mergeCell ref="Q101:X101"/>
    <mergeCell ref="C114:F114"/>
    <mergeCell ref="C113:F113"/>
    <mergeCell ref="Z101:AF101"/>
    <mergeCell ref="R98:S98"/>
    <mergeCell ref="I88:O88"/>
    <mergeCell ref="AB113:AE113"/>
    <mergeCell ref="A18:B18"/>
    <mergeCell ref="A32:B32"/>
    <mergeCell ref="A45:B45"/>
    <mergeCell ref="A57:B57"/>
    <mergeCell ref="A70:B70"/>
  </mergeCells>
  <hyperlinks>
    <hyperlink ref="S40" r:id="rId1" display="http://tureng.com/tr/turkce-ingilizce/physicochemistry"/>
    <hyperlink ref="J41" r:id="rId2" display="http://tureng.com/tr/turkce-ingilizce/physicochemistry"/>
  </hyperlinks>
  <pageMargins left="0.7" right="0.7" top="0.75" bottom="0.75" header="0.3" footer="0.3"/>
  <pageSetup paperSize="9" scale="40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2"/>
  <sheetViews>
    <sheetView topLeftCell="E85" workbookViewId="0">
      <selection activeCell="U63" sqref="U63"/>
    </sheetView>
  </sheetViews>
  <sheetFormatPr defaultRowHeight="15"/>
  <cols>
    <col min="1" max="1" width="9" style="51" customWidth="1"/>
    <col min="2" max="2" width="40.5703125" style="51" bestFit="1" customWidth="1"/>
    <col min="3" max="3" width="3" style="51" bestFit="1" customWidth="1"/>
    <col min="4" max="5" width="2.85546875" style="51" bestFit="1" customWidth="1"/>
    <col min="6" max="6" width="4.5703125" style="51" bestFit="1" customWidth="1"/>
    <col min="7" max="7" width="5.5703125" style="51" customWidth="1"/>
    <col min="10" max="10" width="9.7109375" style="51" customWidth="1"/>
    <col min="11" max="11" width="40.5703125" style="51" bestFit="1" customWidth="1"/>
    <col min="12" max="12" width="3" style="51" bestFit="1" customWidth="1"/>
    <col min="13" max="13" width="6" style="51" bestFit="1" customWidth="1"/>
    <col min="14" max="14" width="2.85546875" style="51" bestFit="1" customWidth="1"/>
    <col min="15" max="15" width="4.5703125" style="51" bestFit="1" customWidth="1"/>
    <col min="16" max="16" width="5.5703125" style="51" customWidth="1"/>
    <col min="20" max="20" width="9.42578125" customWidth="1"/>
    <col min="21" max="21" width="36.85546875" customWidth="1"/>
    <col min="22" max="22" width="3.140625" customWidth="1"/>
    <col min="23" max="23" width="3.5703125" customWidth="1"/>
    <col min="24" max="24" width="2.7109375" customWidth="1"/>
    <col min="25" max="25" width="3.28515625" customWidth="1"/>
    <col min="26" max="26" width="5.5703125" customWidth="1"/>
    <col min="28" max="28" width="9.42578125" customWidth="1"/>
    <col min="29" max="29" width="36.85546875" customWidth="1"/>
    <col min="30" max="33" width="2.7109375" customWidth="1"/>
    <col min="34" max="34" width="5.5703125" customWidth="1"/>
  </cols>
  <sheetData>
    <row r="1" spans="1:34">
      <c r="A1"/>
      <c r="B1"/>
      <c r="C1"/>
      <c r="D1"/>
      <c r="E1"/>
      <c r="F1"/>
      <c r="G1"/>
      <c r="J1"/>
      <c r="K1"/>
      <c r="L1"/>
      <c r="M1"/>
      <c r="N1"/>
      <c r="O1"/>
      <c r="P1"/>
    </row>
    <row r="2" spans="1:34" ht="15.75" thickBot="1">
      <c r="A2" s="104"/>
      <c r="B2" s="104"/>
      <c r="C2" s="104"/>
      <c r="D2" s="104"/>
      <c r="E2" s="104"/>
      <c r="F2" s="104"/>
      <c r="G2" s="104"/>
      <c r="J2" s="104"/>
      <c r="K2" s="104"/>
      <c r="L2" s="104"/>
      <c r="M2" s="104"/>
      <c r="N2" s="104"/>
      <c r="O2" s="104"/>
      <c r="P2" s="104"/>
    </row>
    <row r="3" spans="1:34">
      <c r="A3" s="804" t="s">
        <v>0</v>
      </c>
      <c r="B3" s="805"/>
      <c r="C3" s="805"/>
      <c r="D3" s="805"/>
      <c r="E3" s="805"/>
      <c r="F3" s="805"/>
      <c r="G3" s="806"/>
      <c r="J3" s="804" t="s">
        <v>0</v>
      </c>
      <c r="K3" s="805"/>
      <c r="L3" s="805"/>
      <c r="M3" s="805"/>
      <c r="N3" s="805"/>
      <c r="O3" s="805"/>
      <c r="P3" s="806"/>
      <c r="S3" s="70"/>
      <c r="T3" s="45"/>
      <c r="U3" s="45"/>
      <c r="V3" s="45"/>
      <c r="W3" s="45"/>
      <c r="X3" s="45"/>
      <c r="Y3" s="45"/>
      <c r="Z3" s="46"/>
      <c r="AA3" s="47"/>
      <c r="AB3" s="44"/>
      <c r="AC3" s="45"/>
      <c r="AD3" s="45"/>
      <c r="AE3" s="45"/>
      <c r="AF3" s="45"/>
      <c r="AG3" s="45"/>
      <c r="AH3" s="46"/>
    </row>
    <row r="4" spans="1:34">
      <c r="A4" s="807" t="s">
        <v>1</v>
      </c>
      <c r="B4" s="808"/>
      <c r="C4" s="808"/>
      <c r="D4" s="808"/>
      <c r="E4" s="808"/>
      <c r="F4" s="808"/>
      <c r="G4" s="809"/>
      <c r="J4" s="807" t="s">
        <v>1</v>
      </c>
      <c r="K4" s="808"/>
      <c r="L4" s="808"/>
      <c r="M4" s="808"/>
      <c r="N4" s="808"/>
      <c r="O4" s="808"/>
      <c r="P4" s="809"/>
      <c r="S4" s="71"/>
      <c r="T4" s="33"/>
      <c r="U4" s="33"/>
      <c r="V4" s="33"/>
      <c r="W4" s="33"/>
      <c r="X4" s="33"/>
      <c r="Y4" s="33"/>
      <c r="Z4" s="1"/>
      <c r="AA4" s="47"/>
      <c r="AB4" s="32"/>
      <c r="AC4" s="33"/>
      <c r="AD4" s="33"/>
      <c r="AE4" s="33"/>
      <c r="AF4" s="33"/>
      <c r="AG4" s="33"/>
      <c r="AH4" s="1"/>
    </row>
    <row r="5" spans="1:34">
      <c r="A5" s="807" t="s">
        <v>44</v>
      </c>
      <c r="B5" s="808"/>
      <c r="C5" s="808"/>
      <c r="D5" s="808"/>
      <c r="E5" s="808"/>
      <c r="F5" s="808"/>
      <c r="G5" s="809"/>
      <c r="J5" s="807" t="s">
        <v>2</v>
      </c>
      <c r="K5" s="808"/>
      <c r="L5" s="808"/>
      <c r="M5" s="808"/>
      <c r="N5" s="808"/>
      <c r="O5" s="808"/>
      <c r="P5" s="809"/>
      <c r="S5" s="71"/>
      <c r="T5" s="818" t="s">
        <v>34</v>
      </c>
      <c r="U5" s="834"/>
      <c r="V5" s="834"/>
      <c r="W5" s="834"/>
      <c r="X5" s="834"/>
      <c r="Y5" s="834"/>
      <c r="Z5" s="835"/>
      <c r="AA5" s="47"/>
      <c r="AB5" s="820" t="s">
        <v>35</v>
      </c>
      <c r="AC5" s="834"/>
      <c r="AD5" s="834"/>
      <c r="AE5" s="834"/>
      <c r="AF5" s="834"/>
      <c r="AG5" s="834"/>
      <c r="AH5" s="835"/>
    </row>
    <row r="6" spans="1:34">
      <c r="A6" s="807" t="s">
        <v>3</v>
      </c>
      <c r="B6" s="808"/>
      <c r="C6" s="808"/>
      <c r="D6" s="808"/>
      <c r="E6" s="808"/>
      <c r="F6" s="808"/>
      <c r="G6" s="809"/>
      <c r="J6" s="807" t="s">
        <v>49</v>
      </c>
      <c r="K6" s="808"/>
      <c r="L6" s="808"/>
      <c r="M6" s="808"/>
      <c r="N6" s="808"/>
      <c r="O6" s="808"/>
      <c r="P6" s="809"/>
      <c r="S6" s="71"/>
      <c r="T6" s="834"/>
      <c r="U6" s="834"/>
      <c r="V6" s="834"/>
      <c r="W6" s="834"/>
      <c r="X6" s="834"/>
      <c r="Y6" s="834"/>
      <c r="Z6" s="835"/>
      <c r="AA6" s="47"/>
      <c r="AB6" s="836"/>
      <c r="AC6" s="834"/>
      <c r="AD6" s="834"/>
      <c r="AE6" s="834"/>
      <c r="AF6" s="834"/>
      <c r="AG6" s="834"/>
      <c r="AH6" s="835"/>
    </row>
    <row r="7" spans="1:34">
      <c r="A7" s="256"/>
      <c r="B7" s="257"/>
      <c r="C7" s="257"/>
      <c r="D7" s="257"/>
      <c r="E7" s="257"/>
      <c r="F7" s="257"/>
      <c r="G7" s="1"/>
      <c r="J7" s="256"/>
      <c r="K7" s="257"/>
      <c r="L7" s="257"/>
      <c r="M7" s="257"/>
      <c r="N7" s="257"/>
      <c r="O7" s="257"/>
      <c r="P7" s="1"/>
      <c r="S7" s="71"/>
      <c r="T7" s="33"/>
      <c r="U7" s="33"/>
      <c r="V7" s="33"/>
      <c r="W7" s="33"/>
      <c r="X7" s="33"/>
      <c r="Y7" s="33"/>
      <c r="Z7" s="1"/>
      <c r="AA7" s="47"/>
      <c r="AB7" s="32"/>
      <c r="AC7" s="33"/>
      <c r="AD7" s="33"/>
      <c r="AE7" s="33"/>
      <c r="AF7" s="33"/>
      <c r="AG7" s="33"/>
      <c r="AH7" s="1"/>
    </row>
    <row r="8" spans="1:34" ht="15.75" thickBot="1">
      <c r="A8" s="796" t="s">
        <v>4</v>
      </c>
      <c r="B8" s="791"/>
      <c r="C8" s="791"/>
      <c r="D8" s="791"/>
      <c r="E8" s="791"/>
      <c r="F8" s="791"/>
      <c r="G8" s="792"/>
      <c r="J8" s="796" t="s">
        <v>4</v>
      </c>
      <c r="K8" s="791"/>
      <c r="L8" s="791"/>
      <c r="M8" s="791"/>
      <c r="N8" s="791"/>
      <c r="O8" s="791"/>
      <c r="P8" s="792"/>
      <c r="S8" s="71"/>
      <c r="T8" s="815" t="s">
        <v>4</v>
      </c>
      <c r="U8" s="815"/>
      <c r="V8" s="815"/>
      <c r="W8" s="815"/>
      <c r="X8" s="815"/>
      <c r="Y8" s="815"/>
      <c r="Z8" s="816"/>
      <c r="AA8" s="47"/>
      <c r="AB8" s="821" t="s">
        <v>4</v>
      </c>
      <c r="AC8" s="815"/>
      <c r="AD8" s="815"/>
      <c r="AE8" s="815"/>
      <c r="AF8" s="815"/>
      <c r="AG8" s="815"/>
      <c r="AH8" s="816"/>
    </row>
    <row r="9" spans="1:34">
      <c r="A9" s="706" t="s">
        <v>50</v>
      </c>
      <c r="B9" s="576" t="s">
        <v>51</v>
      </c>
      <c r="C9" s="577" t="s">
        <v>7</v>
      </c>
      <c r="D9" s="577" t="s">
        <v>52</v>
      </c>
      <c r="E9" s="577" t="s">
        <v>9</v>
      </c>
      <c r="F9" s="577" t="s">
        <v>53</v>
      </c>
      <c r="G9" s="707" t="s">
        <v>54</v>
      </c>
      <c r="I9" s="97"/>
      <c r="J9" s="561" t="s">
        <v>50</v>
      </c>
      <c r="K9" s="527" t="s">
        <v>51</v>
      </c>
      <c r="L9" s="526" t="s">
        <v>7</v>
      </c>
      <c r="M9" s="526" t="s">
        <v>52</v>
      </c>
      <c r="N9" s="526" t="s">
        <v>9</v>
      </c>
      <c r="O9" s="526" t="s">
        <v>53</v>
      </c>
      <c r="P9" s="562" t="s">
        <v>54</v>
      </c>
      <c r="S9" s="212"/>
      <c r="T9" s="224" t="s">
        <v>5</v>
      </c>
      <c r="U9" s="225" t="s">
        <v>6</v>
      </c>
      <c r="V9" s="226" t="s">
        <v>7</v>
      </c>
      <c r="W9" s="226" t="s">
        <v>8</v>
      </c>
      <c r="X9" s="226" t="s">
        <v>9</v>
      </c>
      <c r="Y9" s="226" t="s">
        <v>10</v>
      </c>
      <c r="Z9" s="556" t="s">
        <v>11</v>
      </c>
      <c r="AA9" s="120"/>
      <c r="AB9" s="121" t="s">
        <v>5</v>
      </c>
      <c r="AC9" s="3" t="s">
        <v>6</v>
      </c>
      <c r="AD9" s="4" t="s">
        <v>7</v>
      </c>
      <c r="AE9" s="4" t="s">
        <v>8</v>
      </c>
      <c r="AF9" s="4" t="s">
        <v>9</v>
      </c>
      <c r="AG9" s="4" t="s">
        <v>10</v>
      </c>
      <c r="AH9" s="5" t="s">
        <v>11</v>
      </c>
    </row>
    <row r="10" spans="1:34" ht="15.75" thickBot="1">
      <c r="A10" s="708" t="s">
        <v>195</v>
      </c>
      <c r="B10" s="578" t="s">
        <v>196</v>
      </c>
      <c r="C10" s="678">
        <v>3</v>
      </c>
      <c r="D10" s="678">
        <v>0</v>
      </c>
      <c r="E10" s="678">
        <v>2</v>
      </c>
      <c r="F10" s="678">
        <v>4</v>
      </c>
      <c r="G10" s="709">
        <v>7</v>
      </c>
      <c r="I10" s="97"/>
      <c r="J10" s="557" t="s">
        <v>281</v>
      </c>
      <c r="K10" s="534" t="s">
        <v>56</v>
      </c>
      <c r="L10" s="533">
        <v>3</v>
      </c>
      <c r="M10" s="533">
        <v>0</v>
      </c>
      <c r="N10" s="533">
        <v>2</v>
      </c>
      <c r="O10" s="533">
        <v>4</v>
      </c>
      <c r="P10" s="512">
        <v>6</v>
      </c>
      <c r="S10" s="213" t="s">
        <v>36</v>
      </c>
      <c r="T10" s="211" t="s">
        <v>12</v>
      </c>
      <c r="U10" s="53" t="s">
        <v>32</v>
      </c>
      <c r="V10" s="8">
        <v>3</v>
      </c>
      <c r="W10" s="8">
        <v>0</v>
      </c>
      <c r="X10" s="8">
        <v>0</v>
      </c>
      <c r="Y10" s="8">
        <v>3</v>
      </c>
      <c r="Z10" s="35">
        <v>3</v>
      </c>
      <c r="AA10" s="89"/>
      <c r="AB10" s="220"/>
      <c r="AC10" s="221"/>
      <c r="AD10" s="222"/>
      <c r="AE10" s="222"/>
      <c r="AF10" s="222"/>
      <c r="AG10" s="222"/>
      <c r="AH10" s="223"/>
    </row>
    <row r="11" spans="1:34">
      <c r="A11" s="710" t="s">
        <v>57</v>
      </c>
      <c r="B11" s="579" t="s">
        <v>197</v>
      </c>
      <c r="C11" s="580">
        <v>3</v>
      </c>
      <c r="D11" s="580">
        <v>2</v>
      </c>
      <c r="E11" s="580">
        <v>0</v>
      </c>
      <c r="F11" s="580">
        <v>4</v>
      </c>
      <c r="G11" s="711">
        <v>6</v>
      </c>
      <c r="I11" s="97"/>
      <c r="J11" s="557" t="s">
        <v>282</v>
      </c>
      <c r="K11" s="534" t="s">
        <v>58</v>
      </c>
      <c r="L11" s="533">
        <v>3</v>
      </c>
      <c r="M11" s="533">
        <v>2</v>
      </c>
      <c r="N11" s="533">
        <v>0</v>
      </c>
      <c r="O11" s="533">
        <v>4</v>
      </c>
      <c r="P11" s="512">
        <v>6</v>
      </c>
      <c r="S11" s="213"/>
      <c r="T11" s="812" t="s">
        <v>37</v>
      </c>
      <c r="U11" s="829"/>
      <c r="V11" s="66">
        <f>SUM(V10)</f>
        <v>3</v>
      </c>
      <c r="W11" s="66">
        <f t="shared" ref="W11:Z11" si="0">SUM(W10)</f>
        <v>0</v>
      </c>
      <c r="X11" s="66">
        <f t="shared" si="0"/>
        <v>0</v>
      </c>
      <c r="Y11" s="66">
        <f t="shared" si="0"/>
        <v>3</v>
      </c>
      <c r="Z11" s="66">
        <f t="shared" si="0"/>
        <v>3</v>
      </c>
      <c r="AA11" s="80"/>
      <c r="AB11" s="216"/>
      <c r="AC11" s="217"/>
      <c r="AD11" s="218"/>
      <c r="AE11" s="218"/>
      <c r="AF11" s="218"/>
      <c r="AG11" s="218"/>
      <c r="AH11" s="219"/>
    </row>
    <row r="12" spans="1:34">
      <c r="A12" s="712" t="s">
        <v>55</v>
      </c>
      <c r="B12" s="581" t="s">
        <v>198</v>
      </c>
      <c r="C12" s="584">
        <v>3</v>
      </c>
      <c r="D12" s="584">
        <v>0</v>
      </c>
      <c r="E12" s="584">
        <v>2</v>
      </c>
      <c r="F12" s="584">
        <v>4</v>
      </c>
      <c r="G12" s="709">
        <v>6</v>
      </c>
      <c r="I12" s="97"/>
      <c r="J12" s="557" t="s">
        <v>283</v>
      </c>
      <c r="K12" s="534" t="s">
        <v>59</v>
      </c>
      <c r="L12" s="533">
        <v>3</v>
      </c>
      <c r="M12" s="533">
        <v>0</v>
      </c>
      <c r="N12" s="533">
        <v>2</v>
      </c>
      <c r="O12" s="533">
        <v>4</v>
      </c>
      <c r="P12" s="512">
        <v>6</v>
      </c>
      <c r="S12" s="214" t="s">
        <v>38</v>
      </c>
      <c r="T12" s="180" t="s">
        <v>57</v>
      </c>
      <c r="U12" s="42" t="s">
        <v>58</v>
      </c>
      <c r="V12" s="37">
        <v>3</v>
      </c>
      <c r="W12" s="37">
        <v>2</v>
      </c>
      <c r="X12" s="37">
        <v>0</v>
      </c>
      <c r="Y12" s="37">
        <v>4</v>
      </c>
      <c r="Z12" s="512">
        <v>6</v>
      </c>
      <c r="AA12" s="80"/>
      <c r="AB12" s="9"/>
      <c r="AC12" s="52"/>
      <c r="AD12" s="164"/>
      <c r="AE12" s="164"/>
      <c r="AF12" s="164"/>
      <c r="AG12" s="164"/>
      <c r="AH12" s="15"/>
    </row>
    <row r="13" spans="1:34" ht="30">
      <c r="A13" s="712" t="s">
        <v>45</v>
      </c>
      <c r="B13" s="581" t="s">
        <v>59</v>
      </c>
      <c r="C13" s="584">
        <v>3</v>
      </c>
      <c r="D13" s="584">
        <v>0</v>
      </c>
      <c r="E13" s="584">
        <v>2</v>
      </c>
      <c r="F13" s="584">
        <v>4</v>
      </c>
      <c r="G13" s="709">
        <v>6</v>
      </c>
      <c r="I13" s="97"/>
      <c r="J13" s="557" t="s">
        <v>284</v>
      </c>
      <c r="K13" s="534" t="s">
        <v>61</v>
      </c>
      <c r="L13" s="551">
        <v>2</v>
      </c>
      <c r="M13" s="551">
        <v>0</v>
      </c>
      <c r="N13" s="551">
        <v>0</v>
      </c>
      <c r="O13" s="551">
        <v>2</v>
      </c>
      <c r="P13" s="505">
        <v>3</v>
      </c>
      <c r="S13" s="214" t="s">
        <v>38</v>
      </c>
      <c r="T13" s="180" t="s">
        <v>55</v>
      </c>
      <c r="U13" s="42" t="s">
        <v>56</v>
      </c>
      <c r="V13" s="37">
        <v>3</v>
      </c>
      <c r="W13" s="37">
        <v>0</v>
      </c>
      <c r="X13" s="37">
        <v>2</v>
      </c>
      <c r="Y13" s="37">
        <v>4</v>
      </c>
      <c r="Z13" s="512">
        <v>6</v>
      </c>
      <c r="AA13" s="80"/>
      <c r="AB13" s="9"/>
      <c r="AC13" s="52"/>
      <c r="AD13" s="164"/>
      <c r="AE13" s="164"/>
      <c r="AF13" s="164"/>
      <c r="AG13" s="164"/>
      <c r="AH13" s="15"/>
    </row>
    <row r="14" spans="1:34">
      <c r="A14" s="708" t="s">
        <v>64</v>
      </c>
      <c r="B14" s="578" t="s">
        <v>328</v>
      </c>
      <c r="C14" s="678">
        <v>0</v>
      </c>
      <c r="D14" s="678">
        <v>2</v>
      </c>
      <c r="E14" s="678">
        <v>0</v>
      </c>
      <c r="F14" s="678">
        <v>1</v>
      </c>
      <c r="G14" s="709">
        <v>1</v>
      </c>
      <c r="I14" s="97"/>
      <c r="J14" s="558" t="s">
        <v>285</v>
      </c>
      <c r="K14" s="540" t="s">
        <v>63</v>
      </c>
      <c r="L14" s="551">
        <v>3</v>
      </c>
      <c r="M14" s="551">
        <v>0</v>
      </c>
      <c r="N14" s="551">
        <v>0</v>
      </c>
      <c r="O14" s="551">
        <v>3</v>
      </c>
      <c r="P14" s="524">
        <v>5</v>
      </c>
      <c r="S14" s="214" t="s">
        <v>38</v>
      </c>
      <c r="T14" s="180" t="s">
        <v>45</v>
      </c>
      <c r="U14" s="42" t="s">
        <v>59</v>
      </c>
      <c r="V14" s="37">
        <v>3</v>
      </c>
      <c r="W14" s="37">
        <v>0</v>
      </c>
      <c r="X14" s="37">
        <v>2</v>
      </c>
      <c r="Y14" s="37">
        <v>4</v>
      </c>
      <c r="Z14" s="512">
        <v>6</v>
      </c>
      <c r="AA14" s="80"/>
      <c r="AB14" s="9"/>
      <c r="AC14" s="52"/>
      <c r="AD14" s="164"/>
      <c r="AE14" s="164"/>
      <c r="AF14" s="164"/>
      <c r="AG14" s="164"/>
      <c r="AH14" s="15"/>
    </row>
    <row r="15" spans="1:34" ht="30">
      <c r="A15" s="713" t="s">
        <v>62</v>
      </c>
      <c r="B15" s="583" t="s">
        <v>199</v>
      </c>
      <c r="C15" s="584">
        <v>3</v>
      </c>
      <c r="D15" s="584">
        <v>0</v>
      </c>
      <c r="E15" s="584">
        <v>0</v>
      </c>
      <c r="F15" s="584">
        <v>3</v>
      </c>
      <c r="G15" s="714">
        <v>5</v>
      </c>
      <c r="I15" s="97"/>
      <c r="J15" s="518" t="s">
        <v>286</v>
      </c>
      <c r="K15" s="520" t="s">
        <v>236</v>
      </c>
      <c r="L15" s="533">
        <v>0</v>
      </c>
      <c r="M15" s="533">
        <v>2</v>
      </c>
      <c r="N15" s="533">
        <v>0</v>
      </c>
      <c r="O15" s="533">
        <v>1</v>
      </c>
      <c r="P15" s="512">
        <v>1</v>
      </c>
      <c r="S15" s="214" t="s">
        <v>38</v>
      </c>
      <c r="T15" s="206" t="s">
        <v>14</v>
      </c>
      <c r="U15" s="144" t="s">
        <v>61</v>
      </c>
      <c r="V15" s="156">
        <v>2</v>
      </c>
      <c r="W15" s="156">
        <v>0</v>
      </c>
      <c r="X15" s="156">
        <v>0</v>
      </c>
      <c r="Y15" s="156">
        <v>2</v>
      </c>
      <c r="Z15" s="207">
        <v>3</v>
      </c>
      <c r="AA15" s="80"/>
      <c r="AB15" s="9"/>
      <c r="AC15" s="52"/>
      <c r="AD15" s="164"/>
      <c r="AE15" s="164"/>
      <c r="AF15" s="164"/>
      <c r="AG15" s="164"/>
      <c r="AH15" s="15"/>
    </row>
    <row r="16" spans="1:34" ht="15" customHeight="1">
      <c r="A16" s="837" t="s">
        <v>200</v>
      </c>
      <c r="B16" s="838"/>
      <c r="C16" s="582">
        <f>SUM(C10:C15)</f>
        <v>15</v>
      </c>
      <c r="D16" s="582">
        <f t="shared" ref="D16:G16" si="1">SUM(D10:D15)</f>
        <v>4</v>
      </c>
      <c r="E16" s="582">
        <f t="shared" si="1"/>
        <v>6</v>
      </c>
      <c r="F16" s="582">
        <f t="shared" si="1"/>
        <v>20</v>
      </c>
      <c r="G16" s="582">
        <f t="shared" si="1"/>
        <v>31</v>
      </c>
      <c r="I16" s="97"/>
      <c r="J16" s="518" t="s">
        <v>287</v>
      </c>
      <c r="K16" s="519" t="s">
        <v>13</v>
      </c>
      <c r="L16" s="533">
        <v>3</v>
      </c>
      <c r="M16" s="533">
        <v>0</v>
      </c>
      <c r="N16" s="533">
        <v>0</v>
      </c>
      <c r="O16" s="533">
        <v>3</v>
      </c>
      <c r="P16" s="512">
        <v>3</v>
      </c>
      <c r="S16" s="214" t="s">
        <v>38</v>
      </c>
      <c r="T16" s="189" t="s">
        <v>62</v>
      </c>
      <c r="U16" s="143" t="s">
        <v>63</v>
      </c>
      <c r="V16" s="156">
        <v>3</v>
      </c>
      <c r="W16" s="156">
        <v>0</v>
      </c>
      <c r="X16" s="156">
        <v>0</v>
      </c>
      <c r="Y16" s="156">
        <v>3</v>
      </c>
      <c r="Z16" s="179">
        <v>5</v>
      </c>
      <c r="AA16" s="80"/>
      <c r="AB16" s="9"/>
      <c r="AC16" s="52"/>
      <c r="AD16" s="164"/>
      <c r="AE16" s="164"/>
      <c r="AF16" s="164"/>
      <c r="AG16" s="164"/>
      <c r="AH16" s="15"/>
    </row>
    <row r="17" spans="1:34" ht="15.75" thickBot="1">
      <c r="A17" s="254"/>
      <c r="B17" s="255"/>
      <c r="C17" s="258"/>
      <c r="D17" s="258"/>
      <c r="E17" s="258"/>
      <c r="F17" s="258"/>
      <c r="G17" s="259"/>
      <c r="I17" s="97"/>
      <c r="J17" s="810" t="s">
        <v>66</v>
      </c>
      <c r="K17" s="786"/>
      <c r="L17" s="559">
        <f>SUM(L10:L16)</f>
        <v>17</v>
      </c>
      <c r="M17" s="559">
        <f t="shared" ref="M17:P17" si="2">SUM(M10:M16)</f>
        <v>4</v>
      </c>
      <c r="N17" s="559">
        <f t="shared" si="2"/>
        <v>4</v>
      </c>
      <c r="O17" s="559">
        <f t="shared" si="2"/>
        <v>21</v>
      </c>
      <c r="P17" s="559">
        <f t="shared" si="2"/>
        <v>30</v>
      </c>
      <c r="S17" s="214" t="s">
        <v>38</v>
      </c>
      <c r="T17" s="208" t="s">
        <v>64</v>
      </c>
      <c r="U17" s="209" t="s">
        <v>65</v>
      </c>
      <c r="V17" s="204">
        <v>0</v>
      </c>
      <c r="W17" s="204">
        <v>2</v>
      </c>
      <c r="X17" s="204">
        <v>0</v>
      </c>
      <c r="Y17" s="204">
        <v>1</v>
      </c>
      <c r="Z17" s="210">
        <v>1</v>
      </c>
      <c r="AA17" s="80"/>
      <c r="AB17" s="9"/>
      <c r="AC17" s="52"/>
      <c r="AD17" s="164"/>
      <c r="AE17" s="164"/>
      <c r="AF17" s="164"/>
      <c r="AG17" s="164"/>
      <c r="AH17" s="15"/>
    </row>
    <row r="18" spans="1:34" ht="15" customHeight="1">
      <c r="A18" s="254"/>
      <c r="B18" s="255"/>
      <c r="C18" s="258"/>
      <c r="D18" s="258"/>
      <c r="E18" s="258"/>
      <c r="F18" s="258"/>
      <c r="G18" s="259"/>
      <c r="I18" s="97"/>
      <c r="J18" s="254"/>
      <c r="K18" s="255"/>
      <c r="L18" s="258"/>
      <c r="M18" s="258"/>
      <c r="N18" s="258"/>
      <c r="O18" s="258"/>
      <c r="P18" s="259"/>
      <c r="S18" s="214"/>
      <c r="T18" s="812" t="s">
        <v>39</v>
      </c>
      <c r="U18" s="829"/>
      <c r="V18" s="66">
        <f>SUM(V12:V17)</f>
        <v>14</v>
      </c>
      <c r="W18" s="66">
        <f t="shared" ref="W18:Z18" si="3">SUM(W12:W17)</f>
        <v>4</v>
      </c>
      <c r="X18" s="66">
        <f t="shared" si="3"/>
        <v>4</v>
      </c>
      <c r="Y18" s="66">
        <f t="shared" si="3"/>
        <v>18</v>
      </c>
      <c r="Z18" s="66">
        <f t="shared" si="3"/>
        <v>27</v>
      </c>
      <c r="AA18" s="80"/>
      <c r="AB18" s="9"/>
      <c r="AC18" s="52"/>
      <c r="AD18" s="164"/>
      <c r="AE18" s="164"/>
      <c r="AF18" s="164"/>
      <c r="AG18" s="164"/>
      <c r="AH18" s="15"/>
    </row>
    <row r="19" spans="1:34">
      <c r="A19" s="254"/>
      <c r="B19" s="255"/>
      <c r="C19" s="258"/>
      <c r="D19" s="258"/>
      <c r="E19" s="258"/>
      <c r="F19" s="258"/>
      <c r="G19" s="259"/>
      <c r="I19" s="97"/>
      <c r="J19" s="254"/>
      <c r="K19" s="255"/>
      <c r="L19" s="258"/>
      <c r="M19" s="258"/>
      <c r="N19" s="258"/>
      <c r="O19" s="258"/>
      <c r="P19" s="259"/>
      <c r="S19" s="214"/>
      <c r="T19" s="249" t="s">
        <v>40</v>
      </c>
      <c r="U19" s="250"/>
      <c r="V19" s="11">
        <f>V18+V11</f>
        <v>17</v>
      </c>
      <c r="W19" s="11">
        <f>W18+W11</f>
        <v>4</v>
      </c>
      <c r="X19" s="11">
        <f>X18+X11</f>
        <v>4</v>
      </c>
      <c r="Y19" s="11">
        <f>Y18+Y11</f>
        <v>21</v>
      </c>
      <c r="Z19" s="12">
        <f>Z18+Z11</f>
        <v>30</v>
      </c>
      <c r="AA19" s="80"/>
      <c r="AB19" s="165" t="s">
        <v>40</v>
      </c>
      <c r="AC19" s="166"/>
      <c r="AD19" s="11">
        <f>SUM(AD10:AD18)</f>
        <v>0</v>
      </c>
      <c r="AE19" s="11">
        <f>SUM(AE10:AE18)</f>
        <v>0</v>
      </c>
      <c r="AF19" s="11">
        <f>SUM(AF10:AF18)</f>
        <v>0</v>
      </c>
      <c r="AG19" s="11">
        <f>SUM(AG10:AG18)</f>
        <v>0</v>
      </c>
      <c r="AH19" s="54">
        <f>SUM(AH10:AH18)</f>
        <v>0</v>
      </c>
    </row>
    <row r="20" spans="1:34">
      <c r="A20" s="254"/>
      <c r="B20" s="255"/>
      <c r="C20" s="258"/>
      <c r="D20" s="258"/>
      <c r="E20" s="258"/>
      <c r="F20" s="258"/>
      <c r="G20" s="259"/>
      <c r="I20" s="97"/>
      <c r="J20" s="254"/>
      <c r="K20" s="255"/>
      <c r="L20" s="258"/>
      <c r="M20" s="258"/>
      <c r="N20" s="258"/>
      <c r="O20" s="258"/>
      <c r="P20" s="259"/>
      <c r="S20" s="75"/>
      <c r="T20" s="81"/>
      <c r="U20" s="81"/>
      <c r="V20" s="82"/>
      <c r="W20" s="82"/>
      <c r="X20" s="82"/>
      <c r="Y20" s="82"/>
      <c r="Z20" s="83"/>
      <c r="AA20" s="80"/>
      <c r="AB20" s="84"/>
      <c r="AC20" s="85"/>
      <c r="AD20" s="85"/>
      <c r="AE20" s="86"/>
      <c r="AF20" s="86"/>
      <c r="AG20" s="86"/>
      <c r="AH20" s="87"/>
    </row>
    <row r="21" spans="1:34">
      <c r="A21" s="796" t="s">
        <v>16</v>
      </c>
      <c r="B21" s="791"/>
      <c r="C21" s="791"/>
      <c r="D21" s="791"/>
      <c r="E21" s="791"/>
      <c r="F21" s="791"/>
      <c r="G21" s="792"/>
      <c r="I21" s="97"/>
      <c r="J21" s="796" t="s">
        <v>16</v>
      </c>
      <c r="K21" s="791"/>
      <c r="L21" s="791"/>
      <c r="M21" s="791"/>
      <c r="N21" s="791"/>
      <c r="O21" s="791"/>
      <c r="P21" s="792"/>
      <c r="S21" s="75"/>
      <c r="T21" s="791" t="s">
        <v>16</v>
      </c>
      <c r="U21" s="791"/>
      <c r="V21" s="791"/>
      <c r="W21" s="791"/>
      <c r="X21" s="791"/>
      <c r="Y21" s="791"/>
      <c r="Z21" s="792"/>
      <c r="AA21" s="80"/>
      <c r="AB21" s="796" t="s">
        <v>16</v>
      </c>
      <c r="AC21" s="791"/>
      <c r="AD21" s="791"/>
      <c r="AE21" s="791"/>
      <c r="AF21" s="791"/>
      <c r="AG21" s="791"/>
      <c r="AH21" s="792"/>
    </row>
    <row r="22" spans="1:34">
      <c r="A22" s="715" t="s">
        <v>50</v>
      </c>
      <c r="B22" s="585" t="s">
        <v>51</v>
      </c>
      <c r="C22" s="586" t="s">
        <v>7</v>
      </c>
      <c r="D22" s="586" t="s">
        <v>52</v>
      </c>
      <c r="E22" s="586" t="s">
        <v>9</v>
      </c>
      <c r="F22" s="586" t="s">
        <v>53</v>
      </c>
      <c r="G22" s="716" t="s">
        <v>54</v>
      </c>
      <c r="I22" s="97"/>
      <c r="J22" s="561" t="s">
        <v>50</v>
      </c>
      <c r="K22" s="527" t="s">
        <v>51</v>
      </c>
      <c r="L22" s="526" t="s">
        <v>7</v>
      </c>
      <c r="M22" s="526" t="s">
        <v>52</v>
      </c>
      <c r="N22" s="526" t="s">
        <v>9</v>
      </c>
      <c r="O22" s="526" t="s">
        <v>53</v>
      </c>
      <c r="P22" s="562" t="s">
        <v>54</v>
      </c>
      <c r="S22" s="212"/>
      <c r="T22" s="121" t="s">
        <v>5</v>
      </c>
      <c r="U22" s="3" t="s">
        <v>6</v>
      </c>
      <c r="V22" s="4" t="s">
        <v>7</v>
      </c>
      <c r="W22" s="4" t="s">
        <v>8</v>
      </c>
      <c r="X22" s="4" t="s">
        <v>9</v>
      </c>
      <c r="Y22" s="4" t="s">
        <v>10</v>
      </c>
      <c r="Z22" s="562" t="s">
        <v>11</v>
      </c>
      <c r="AA22" s="80"/>
      <c r="AB22" s="2" t="s">
        <v>5</v>
      </c>
      <c r="AC22" s="3" t="s">
        <v>6</v>
      </c>
      <c r="AD22" s="4" t="s">
        <v>7</v>
      </c>
      <c r="AE22" s="4" t="s">
        <v>8</v>
      </c>
      <c r="AF22" s="4" t="s">
        <v>9</v>
      </c>
      <c r="AG22" s="4" t="s">
        <v>10</v>
      </c>
      <c r="AH22" s="5" t="s">
        <v>11</v>
      </c>
    </row>
    <row r="23" spans="1:34">
      <c r="A23" s="708" t="s">
        <v>201</v>
      </c>
      <c r="B23" s="578" t="s">
        <v>202</v>
      </c>
      <c r="C23" s="678">
        <v>3</v>
      </c>
      <c r="D23" s="678">
        <v>0</v>
      </c>
      <c r="E23" s="678">
        <v>2</v>
      </c>
      <c r="F23" s="678">
        <v>4</v>
      </c>
      <c r="G23" s="709">
        <v>7</v>
      </c>
      <c r="I23" s="97"/>
      <c r="J23" s="557" t="s">
        <v>288</v>
      </c>
      <c r="K23" s="534" t="s">
        <v>68</v>
      </c>
      <c r="L23" s="533">
        <v>3</v>
      </c>
      <c r="M23" s="533">
        <v>0</v>
      </c>
      <c r="N23" s="533">
        <v>2</v>
      </c>
      <c r="O23" s="533">
        <v>4</v>
      </c>
      <c r="P23" s="512">
        <v>6</v>
      </c>
      <c r="S23" s="213" t="s">
        <v>36</v>
      </c>
      <c r="T23" s="557" t="s">
        <v>292</v>
      </c>
      <c r="U23" s="537" t="s">
        <v>60</v>
      </c>
      <c r="V23" s="516">
        <v>2</v>
      </c>
      <c r="W23" s="516">
        <v>0</v>
      </c>
      <c r="X23" s="516">
        <v>0</v>
      </c>
      <c r="Y23" s="516">
        <v>2</v>
      </c>
      <c r="Z23" s="105">
        <v>3</v>
      </c>
      <c r="AA23" s="50"/>
      <c r="AB23" s="557" t="s">
        <v>292</v>
      </c>
      <c r="AC23" s="537" t="s">
        <v>60</v>
      </c>
      <c r="AD23" s="516">
        <v>2</v>
      </c>
      <c r="AE23" s="516">
        <v>0</v>
      </c>
      <c r="AF23" s="516">
        <v>0</v>
      </c>
      <c r="AG23" s="516">
        <v>2</v>
      </c>
      <c r="AH23" s="105">
        <v>3</v>
      </c>
    </row>
    <row r="24" spans="1:34">
      <c r="A24" s="713" t="s">
        <v>329</v>
      </c>
      <c r="B24" s="583" t="s">
        <v>330</v>
      </c>
      <c r="C24" s="584">
        <v>1</v>
      </c>
      <c r="D24" s="584">
        <v>0</v>
      </c>
      <c r="E24" s="584">
        <v>2</v>
      </c>
      <c r="F24" s="584">
        <v>2</v>
      </c>
      <c r="G24" s="714">
        <v>3</v>
      </c>
      <c r="I24" s="97"/>
      <c r="J24" s="557" t="s">
        <v>289</v>
      </c>
      <c r="K24" s="534" t="s">
        <v>70</v>
      </c>
      <c r="L24" s="533">
        <v>3</v>
      </c>
      <c r="M24" s="533">
        <v>2</v>
      </c>
      <c r="N24" s="533">
        <v>0</v>
      </c>
      <c r="O24" s="533">
        <v>4</v>
      </c>
      <c r="P24" s="512">
        <v>6</v>
      </c>
      <c r="S24" s="213" t="s">
        <v>36</v>
      </c>
      <c r="T24" s="211" t="s">
        <v>18</v>
      </c>
      <c r="U24" s="34" t="s">
        <v>33</v>
      </c>
      <c r="V24" s="8">
        <f>SUM(V23)</f>
        <v>2</v>
      </c>
      <c r="W24" s="8">
        <v>0</v>
      </c>
      <c r="X24" s="8">
        <v>0</v>
      </c>
      <c r="Y24" s="8">
        <v>3</v>
      </c>
      <c r="Z24" s="35">
        <v>3</v>
      </c>
      <c r="AA24" s="80"/>
      <c r="AB24" s="9"/>
      <c r="AC24" s="52"/>
      <c r="AD24" s="164"/>
      <c r="AE24" s="164"/>
      <c r="AF24" s="164"/>
      <c r="AG24" s="164"/>
      <c r="AH24" s="15"/>
    </row>
    <row r="25" spans="1:34" ht="30">
      <c r="A25" s="708" t="s">
        <v>69</v>
      </c>
      <c r="B25" s="578" t="s">
        <v>203</v>
      </c>
      <c r="C25" s="678">
        <v>3</v>
      </c>
      <c r="D25" s="678">
        <v>2</v>
      </c>
      <c r="E25" s="678">
        <v>0</v>
      </c>
      <c r="F25" s="678">
        <v>4</v>
      </c>
      <c r="G25" s="709">
        <v>6</v>
      </c>
      <c r="I25" s="97"/>
      <c r="J25" s="521" t="s">
        <v>290</v>
      </c>
      <c r="K25" s="514" t="s">
        <v>72</v>
      </c>
      <c r="L25" s="515">
        <v>3</v>
      </c>
      <c r="M25" s="515">
        <v>0</v>
      </c>
      <c r="N25" s="515">
        <v>2</v>
      </c>
      <c r="O25" s="515">
        <v>4</v>
      </c>
      <c r="P25" s="697">
        <v>6</v>
      </c>
      <c r="S25" s="248"/>
      <c r="T25" s="812" t="s">
        <v>37</v>
      </c>
      <c r="U25" s="829"/>
      <c r="V25" s="66">
        <f>SUM(V23:V24)</f>
        <v>4</v>
      </c>
      <c r="W25" s="66">
        <f t="shared" ref="W25:Z25" si="4">SUM(W23:W24)</f>
        <v>0</v>
      </c>
      <c r="X25" s="66">
        <f t="shared" si="4"/>
        <v>0</v>
      </c>
      <c r="Y25" s="66">
        <f t="shared" si="4"/>
        <v>5</v>
      </c>
      <c r="Z25" s="66">
        <f t="shared" si="4"/>
        <v>6</v>
      </c>
      <c r="AA25" s="80"/>
      <c r="AB25" s="9"/>
      <c r="AC25" s="52"/>
      <c r="AD25" s="164"/>
      <c r="AE25" s="164"/>
      <c r="AF25" s="164"/>
      <c r="AG25" s="164"/>
      <c r="AH25" s="15"/>
    </row>
    <row r="26" spans="1:34">
      <c r="A26" s="708" t="s">
        <v>67</v>
      </c>
      <c r="B26" s="578" t="s">
        <v>204</v>
      </c>
      <c r="C26" s="678">
        <v>3</v>
      </c>
      <c r="D26" s="678">
        <v>0</v>
      </c>
      <c r="E26" s="678">
        <v>2</v>
      </c>
      <c r="F26" s="678">
        <v>4</v>
      </c>
      <c r="G26" s="709">
        <v>6</v>
      </c>
      <c r="I26" s="97"/>
      <c r="J26" s="521" t="s">
        <v>291</v>
      </c>
      <c r="K26" s="534" t="s">
        <v>74</v>
      </c>
      <c r="L26" s="515">
        <v>2</v>
      </c>
      <c r="M26" s="515">
        <v>0</v>
      </c>
      <c r="N26" s="515">
        <v>0</v>
      </c>
      <c r="O26" s="515">
        <v>2</v>
      </c>
      <c r="P26" s="697">
        <v>3</v>
      </c>
      <c r="S26" s="214" t="s">
        <v>38</v>
      </c>
      <c r="T26" s="174" t="s">
        <v>17</v>
      </c>
      <c r="U26" s="94" t="s">
        <v>73</v>
      </c>
      <c r="V26" s="95">
        <v>2</v>
      </c>
      <c r="W26" s="95">
        <v>0</v>
      </c>
      <c r="X26" s="95">
        <v>0</v>
      </c>
      <c r="Y26" s="95">
        <v>2</v>
      </c>
      <c r="Z26" s="96">
        <v>3</v>
      </c>
      <c r="AA26" s="80"/>
      <c r="AB26" s="9"/>
      <c r="AC26" s="52"/>
      <c r="AD26" s="164"/>
      <c r="AE26" s="164"/>
      <c r="AF26" s="164"/>
      <c r="AG26" s="164"/>
      <c r="AH26" s="15"/>
    </row>
    <row r="27" spans="1:34" ht="30">
      <c r="A27" s="708" t="s">
        <v>205</v>
      </c>
      <c r="B27" s="578" t="s">
        <v>206</v>
      </c>
      <c r="C27" s="678">
        <v>3</v>
      </c>
      <c r="D27" s="678">
        <v>0</v>
      </c>
      <c r="E27" s="678">
        <v>2</v>
      </c>
      <c r="F27" s="678">
        <v>4</v>
      </c>
      <c r="G27" s="709">
        <v>6</v>
      </c>
      <c r="I27" s="97"/>
      <c r="J27" s="557" t="s">
        <v>292</v>
      </c>
      <c r="K27" s="537" t="s">
        <v>60</v>
      </c>
      <c r="L27" s="516">
        <v>2</v>
      </c>
      <c r="M27" s="516">
        <v>0</v>
      </c>
      <c r="N27" s="516">
        <v>0</v>
      </c>
      <c r="O27" s="516">
        <v>2</v>
      </c>
      <c r="P27" s="105">
        <v>3</v>
      </c>
      <c r="S27" s="214" t="s">
        <v>38</v>
      </c>
      <c r="T27" s="180" t="s">
        <v>69</v>
      </c>
      <c r="U27" s="42" t="s">
        <v>70</v>
      </c>
      <c r="V27" s="37">
        <v>3</v>
      </c>
      <c r="W27" s="37">
        <v>2</v>
      </c>
      <c r="X27" s="37">
        <v>0</v>
      </c>
      <c r="Y27" s="37">
        <v>4</v>
      </c>
      <c r="Z27" s="512">
        <v>6</v>
      </c>
      <c r="AA27" s="80"/>
      <c r="AB27" s="9"/>
      <c r="AC27" s="52"/>
      <c r="AD27" s="164"/>
      <c r="AE27" s="164"/>
      <c r="AF27" s="164"/>
      <c r="AG27" s="164"/>
      <c r="AH27" s="15"/>
    </row>
    <row r="28" spans="1:34">
      <c r="A28" s="712" t="s">
        <v>75</v>
      </c>
      <c r="B28" s="578" t="s">
        <v>331</v>
      </c>
      <c r="C28" s="584">
        <v>0</v>
      </c>
      <c r="D28" s="584">
        <v>2</v>
      </c>
      <c r="E28" s="584">
        <v>0</v>
      </c>
      <c r="F28" s="584">
        <v>1</v>
      </c>
      <c r="G28" s="709">
        <v>1</v>
      </c>
      <c r="I28" s="97"/>
      <c r="J28" s="504" t="s">
        <v>293</v>
      </c>
      <c r="K28" s="574" t="s">
        <v>73</v>
      </c>
      <c r="L28" s="575">
        <v>2</v>
      </c>
      <c r="M28" s="575">
        <v>0</v>
      </c>
      <c r="N28" s="575">
        <v>0</v>
      </c>
      <c r="O28" s="575">
        <v>2</v>
      </c>
      <c r="P28" s="698">
        <v>3</v>
      </c>
      <c r="S28" s="214" t="s">
        <v>38</v>
      </c>
      <c r="T28" s="182" t="s">
        <v>71</v>
      </c>
      <c r="U28" s="16" t="s">
        <v>72</v>
      </c>
      <c r="V28" s="17">
        <v>3</v>
      </c>
      <c r="W28" s="17">
        <v>0</v>
      </c>
      <c r="X28" s="17">
        <v>2</v>
      </c>
      <c r="Y28" s="17">
        <v>4</v>
      </c>
      <c r="Z28" s="18">
        <v>6</v>
      </c>
      <c r="AA28" s="80"/>
      <c r="AB28" s="9"/>
      <c r="AC28" s="52"/>
      <c r="AD28" s="164"/>
      <c r="AE28" s="164"/>
      <c r="AF28" s="164"/>
      <c r="AG28" s="164"/>
      <c r="AH28" s="15"/>
    </row>
    <row r="29" spans="1:34">
      <c r="A29" s="837" t="s">
        <v>200</v>
      </c>
      <c r="B29" s="838"/>
      <c r="C29" s="582">
        <f>SUM(C23:C28)</f>
        <v>13</v>
      </c>
      <c r="D29" s="582">
        <f t="shared" ref="D29:G29" si="5">SUM(D23:D28)</f>
        <v>4</v>
      </c>
      <c r="E29" s="582">
        <f t="shared" si="5"/>
        <v>8</v>
      </c>
      <c r="F29" s="582">
        <f t="shared" si="5"/>
        <v>19</v>
      </c>
      <c r="G29" s="582">
        <f t="shared" si="5"/>
        <v>29</v>
      </c>
      <c r="I29" s="97"/>
      <c r="J29" s="518" t="s">
        <v>294</v>
      </c>
      <c r="K29" s="519" t="s">
        <v>19</v>
      </c>
      <c r="L29" s="533">
        <v>3</v>
      </c>
      <c r="M29" s="533">
        <v>0</v>
      </c>
      <c r="N29" s="533">
        <v>0</v>
      </c>
      <c r="O29" s="533">
        <v>3</v>
      </c>
      <c r="P29" s="512">
        <v>3</v>
      </c>
      <c r="S29" s="214" t="s">
        <v>38</v>
      </c>
      <c r="T29" s="180" t="s">
        <v>67</v>
      </c>
      <c r="U29" s="42" t="s">
        <v>68</v>
      </c>
      <c r="V29" s="37">
        <v>3</v>
      </c>
      <c r="W29" s="37">
        <v>0</v>
      </c>
      <c r="X29" s="37">
        <v>2</v>
      </c>
      <c r="Y29" s="37">
        <v>4</v>
      </c>
      <c r="Z29" s="512">
        <v>6</v>
      </c>
      <c r="AA29" s="80"/>
      <c r="AB29" s="9"/>
      <c r="AC29" s="52"/>
      <c r="AD29" s="164"/>
      <c r="AE29" s="164"/>
      <c r="AF29" s="164"/>
      <c r="AG29" s="164"/>
      <c r="AH29" s="15"/>
    </row>
    <row r="30" spans="1:34" ht="15" customHeight="1">
      <c r="A30" s="254"/>
      <c r="B30" s="255"/>
      <c r="C30" s="258"/>
      <c r="D30" s="258"/>
      <c r="E30" s="258"/>
      <c r="F30" s="258"/>
      <c r="G30" s="259"/>
      <c r="I30" s="97"/>
      <c r="J30" s="521" t="s">
        <v>178</v>
      </c>
      <c r="K30" s="520" t="s">
        <v>241</v>
      </c>
      <c r="L30" s="533">
        <v>0</v>
      </c>
      <c r="M30" s="533">
        <v>2</v>
      </c>
      <c r="N30" s="533">
        <v>0</v>
      </c>
      <c r="O30" s="533">
        <v>1</v>
      </c>
      <c r="P30" s="512">
        <v>1</v>
      </c>
      <c r="S30" s="214" t="s">
        <v>38</v>
      </c>
      <c r="T30" s="182" t="s">
        <v>20</v>
      </c>
      <c r="U30" s="42" t="s">
        <v>74</v>
      </c>
      <c r="V30" s="17">
        <v>2</v>
      </c>
      <c r="W30" s="17">
        <v>0</v>
      </c>
      <c r="X30" s="17">
        <v>0</v>
      </c>
      <c r="Y30" s="17">
        <v>2</v>
      </c>
      <c r="Z30" s="18">
        <v>3</v>
      </c>
      <c r="AA30" s="80"/>
      <c r="AB30" s="9"/>
      <c r="AC30" s="52"/>
      <c r="AD30" s="164"/>
      <c r="AE30" s="164"/>
      <c r="AF30" s="164"/>
      <c r="AG30" s="164"/>
      <c r="AH30" s="15"/>
    </row>
    <row r="31" spans="1:34" ht="15.75" thickBot="1">
      <c r="A31" s="254"/>
      <c r="B31" s="255"/>
      <c r="C31" s="258"/>
      <c r="D31" s="258"/>
      <c r="E31" s="258"/>
      <c r="F31" s="258"/>
      <c r="G31" s="259"/>
      <c r="I31" s="97"/>
      <c r="J31" s="810" t="s">
        <v>66</v>
      </c>
      <c r="K31" s="786"/>
      <c r="L31" s="559">
        <v>18</v>
      </c>
      <c r="M31" s="559">
        <v>4</v>
      </c>
      <c r="N31" s="559">
        <v>4</v>
      </c>
      <c r="O31" s="559">
        <v>22</v>
      </c>
      <c r="P31" s="560">
        <v>31</v>
      </c>
      <c r="S31" s="214" t="s">
        <v>38</v>
      </c>
      <c r="T31" s="182" t="s">
        <v>75</v>
      </c>
      <c r="U31" s="142" t="s">
        <v>65</v>
      </c>
      <c r="V31" s="37">
        <v>0</v>
      </c>
      <c r="W31" s="37">
        <v>2</v>
      </c>
      <c r="X31" s="37">
        <v>0</v>
      </c>
      <c r="Y31" s="37">
        <v>1</v>
      </c>
      <c r="Z31" s="512">
        <v>1</v>
      </c>
      <c r="AA31" s="80"/>
      <c r="AB31" s="9"/>
      <c r="AC31" s="52"/>
      <c r="AD31" s="164"/>
      <c r="AE31" s="164"/>
      <c r="AF31" s="164"/>
      <c r="AG31" s="164"/>
      <c r="AH31" s="15"/>
    </row>
    <row r="32" spans="1:34" ht="15" customHeight="1">
      <c r="A32" s="254"/>
      <c r="B32" s="255"/>
      <c r="C32" s="258"/>
      <c r="D32" s="258"/>
      <c r="E32" s="258"/>
      <c r="F32" s="258"/>
      <c r="G32" s="259"/>
      <c r="I32" s="97"/>
      <c r="J32" s="254"/>
      <c r="K32" s="255"/>
      <c r="L32" s="258"/>
      <c r="M32" s="258"/>
      <c r="N32" s="258"/>
      <c r="O32" s="258"/>
      <c r="P32" s="259"/>
      <c r="S32" s="214"/>
      <c r="T32" s="812" t="s">
        <v>39</v>
      </c>
      <c r="U32" s="829"/>
      <c r="V32" s="66">
        <f>SUM(V26:V31)</f>
        <v>13</v>
      </c>
      <c r="W32" s="66">
        <f t="shared" ref="W32:Z32" si="6">SUM(W26:W31)</f>
        <v>4</v>
      </c>
      <c r="X32" s="66">
        <f t="shared" si="6"/>
        <v>4</v>
      </c>
      <c r="Y32" s="66">
        <f t="shared" si="6"/>
        <v>17</v>
      </c>
      <c r="Z32" s="66">
        <f t="shared" si="6"/>
        <v>25</v>
      </c>
      <c r="AA32" s="80"/>
      <c r="AB32" s="9"/>
      <c r="AC32" s="52"/>
      <c r="AD32" s="164"/>
      <c r="AE32" s="164"/>
      <c r="AF32" s="164"/>
      <c r="AG32" s="164"/>
      <c r="AH32" s="15"/>
    </row>
    <row r="33" spans="1:34">
      <c r="A33" s="254"/>
      <c r="B33" s="255"/>
      <c r="C33" s="258"/>
      <c r="D33" s="258"/>
      <c r="E33" s="258"/>
      <c r="F33" s="258"/>
      <c r="G33" s="259"/>
      <c r="I33" s="97"/>
      <c r="J33" s="254"/>
      <c r="K33" s="255"/>
      <c r="L33" s="258"/>
      <c r="M33" s="258"/>
      <c r="N33" s="258"/>
      <c r="O33" s="258"/>
      <c r="P33" s="259"/>
      <c r="S33" s="214"/>
      <c r="T33" s="249" t="s">
        <v>40</v>
      </c>
      <c r="U33" s="250"/>
      <c r="V33" s="11">
        <f>V32+V25</f>
        <v>17</v>
      </c>
      <c r="W33" s="11">
        <f>W32+W25</f>
        <v>4</v>
      </c>
      <c r="X33" s="11">
        <f>X32+X25</f>
        <v>4</v>
      </c>
      <c r="Y33" s="11">
        <f>Y32+Y25</f>
        <v>22</v>
      </c>
      <c r="Z33" s="12">
        <f>Z32+Z25</f>
        <v>31</v>
      </c>
      <c r="AA33" s="80"/>
      <c r="AB33" s="165" t="s">
        <v>40</v>
      </c>
      <c r="AC33" s="166"/>
      <c r="AD33" s="11">
        <f>SUM(AD23:AD32)</f>
        <v>2</v>
      </c>
      <c r="AE33" s="11">
        <f>SUM(AE23:AE32)</f>
        <v>0</v>
      </c>
      <c r="AF33" s="11">
        <f>SUM(AF23:AF32)</f>
        <v>0</v>
      </c>
      <c r="AG33" s="11">
        <f>SUM(AG23:AG32)</f>
        <v>2</v>
      </c>
      <c r="AH33" s="54">
        <f>SUM(AH23:AH32)</f>
        <v>3</v>
      </c>
    </row>
    <row r="34" spans="1:34">
      <c r="A34" s="254"/>
      <c r="B34" s="255"/>
      <c r="C34" s="258"/>
      <c r="D34" s="258"/>
      <c r="E34" s="258"/>
      <c r="F34" s="258"/>
      <c r="G34" s="259"/>
      <c r="I34" s="97"/>
      <c r="J34" s="254"/>
      <c r="K34" s="255"/>
      <c r="L34" s="258"/>
      <c r="M34" s="258"/>
      <c r="N34" s="258"/>
      <c r="O34" s="258"/>
      <c r="P34" s="259"/>
      <c r="S34" s="75"/>
      <c r="T34" s="255"/>
      <c r="U34" s="255"/>
      <c r="V34" s="258"/>
      <c r="W34" s="258"/>
      <c r="X34" s="258"/>
      <c r="Y34" s="258"/>
      <c r="Z34" s="259"/>
      <c r="AA34" s="80"/>
      <c r="AB34" s="169"/>
      <c r="AC34" s="170"/>
      <c r="AD34" s="167"/>
      <c r="AE34" s="167"/>
      <c r="AF34" s="167"/>
      <c r="AG34" s="167"/>
      <c r="AH34" s="67"/>
    </row>
    <row r="35" spans="1:34" ht="15.75" thickBot="1">
      <c r="A35" s="796" t="s">
        <v>22</v>
      </c>
      <c r="B35" s="791"/>
      <c r="C35" s="791"/>
      <c r="D35" s="791"/>
      <c r="E35" s="791"/>
      <c r="F35" s="791"/>
      <c r="G35" s="792"/>
      <c r="I35" s="97"/>
      <c r="J35" s="796" t="s">
        <v>22</v>
      </c>
      <c r="K35" s="791"/>
      <c r="L35" s="791"/>
      <c r="M35" s="791"/>
      <c r="N35" s="791"/>
      <c r="O35" s="791"/>
      <c r="P35" s="792"/>
      <c r="S35" s="821" t="s">
        <v>22</v>
      </c>
      <c r="T35" s="815"/>
      <c r="U35" s="815"/>
      <c r="V35" s="815"/>
      <c r="W35" s="815"/>
      <c r="X35" s="815"/>
      <c r="Y35" s="815"/>
      <c r="Z35" s="816"/>
      <c r="AA35" s="80"/>
      <c r="AB35" s="796" t="s">
        <v>22</v>
      </c>
      <c r="AC35" s="791"/>
      <c r="AD35" s="791"/>
      <c r="AE35" s="791"/>
      <c r="AF35" s="791"/>
      <c r="AG35" s="791"/>
      <c r="AH35" s="792"/>
    </row>
    <row r="36" spans="1:34">
      <c r="A36" s="706" t="s">
        <v>50</v>
      </c>
      <c r="B36" s="576" t="s">
        <v>51</v>
      </c>
      <c r="C36" s="577" t="s">
        <v>7</v>
      </c>
      <c r="D36" s="577" t="s">
        <v>52</v>
      </c>
      <c r="E36" s="577" t="s">
        <v>9</v>
      </c>
      <c r="F36" s="577" t="s">
        <v>53</v>
      </c>
      <c r="G36" s="707" t="s">
        <v>54</v>
      </c>
      <c r="I36" s="97"/>
      <c r="J36" s="552" t="s">
        <v>50</v>
      </c>
      <c r="K36" s="553" t="s">
        <v>51</v>
      </c>
      <c r="L36" s="554" t="s">
        <v>7</v>
      </c>
      <c r="M36" s="554" t="s">
        <v>52</v>
      </c>
      <c r="N36" s="554" t="s">
        <v>9</v>
      </c>
      <c r="O36" s="554" t="s">
        <v>53</v>
      </c>
      <c r="P36" s="556" t="s">
        <v>54</v>
      </c>
      <c r="S36" s="248"/>
      <c r="T36" s="121" t="s">
        <v>5</v>
      </c>
      <c r="U36" s="3" t="s">
        <v>6</v>
      </c>
      <c r="V36" s="4" t="s">
        <v>7</v>
      </c>
      <c r="W36" s="4" t="s">
        <v>8</v>
      </c>
      <c r="X36" s="4" t="s">
        <v>9</v>
      </c>
      <c r="Y36" s="4" t="s">
        <v>10</v>
      </c>
      <c r="Z36" s="562" t="s">
        <v>11</v>
      </c>
      <c r="AA36" s="80"/>
      <c r="AB36" s="2" t="s">
        <v>5</v>
      </c>
      <c r="AC36" s="3" t="s">
        <v>6</v>
      </c>
      <c r="AD36" s="4" t="s">
        <v>7</v>
      </c>
      <c r="AE36" s="4" t="s">
        <v>8</v>
      </c>
      <c r="AF36" s="4" t="s">
        <v>9</v>
      </c>
      <c r="AG36" s="4" t="s">
        <v>10</v>
      </c>
      <c r="AH36" s="5" t="s">
        <v>11</v>
      </c>
    </row>
    <row r="37" spans="1:34">
      <c r="A37" s="708" t="s">
        <v>209</v>
      </c>
      <c r="B37" s="578" t="s">
        <v>210</v>
      </c>
      <c r="C37" s="678">
        <v>3</v>
      </c>
      <c r="D37" s="678">
        <v>0</v>
      </c>
      <c r="E37" s="678">
        <v>2</v>
      </c>
      <c r="F37" s="678">
        <v>4</v>
      </c>
      <c r="G37" s="717">
        <v>6</v>
      </c>
      <c r="I37" s="97"/>
      <c r="J37" s="521" t="s">
        <v>295</v>
      </c>
      <c r="K37" s="514" t="s">
        <v>81</v>
      </c>
      <c r="L37" s="522">
        <v>3</v>
      </c>
      <c r="M37" s="522">
        <v>0</v>
      </c>
      <c r="N37" s="522">
        <v>0</v>
      </c>
      <c r="O37" s="522">
        <v>3</v>
      </c>
      <c r="P37" s="699">
        <v>4</v>
      </c>
      <c r="S37" s="213" t="s">
        <v>36</v>
      </c>
      <c r="T37" s="541" t="s">
        <v>296</v>
      </c>
      <c r="U37" s="536" t="s">
        <v>121</v>
      </c>
      <c r="V37" s="523">
        <v>3</v>
      </c>
      <c r="W37" s="523">
        <v>0</v>
      </c>
      <c r="X37" s="523">
        <v>0</v>
      </c>
      <c r="Y37" s="523">
        <v>3</v>
      </c>
      <c r="Z37" s="595">
        <v>4</v>
      </c>
      <c r="AA37" s="50"/>
      <c r="AB37" s="180" t="s">
        <v>84</v>
      </c>
      <c r="AC37" s="42" t="s">
        <v>85</v>
      </c>
      <c r="AD37" s="38">
        <v>3</v>
      </c>
      <c r="AE37" s="38">
        <v>0</v>
      </c>
      <c r="AF37" s="38">
        <v>0</v>
      </c>
      <c r="AG37" s="38">
        <v>3</v>
      </c>
      <c r="AH37" s="185">
        <v>4</v>
      </c>
    </row>
    <row r="38" spans="1:34">
      <c r="A38" s="712" t="s">
        <v>207</v>
      </c>
      <c r="B38" s="581" t="s">
        <v>208</v>
      </c>
      <c r="C38" s="584">
        <v>3</v>
      </c>
      <c r="D38" s="584">
        <v>0</v>
      </c>
      <c r="E38" s="584">
        <v>2</v>
      </c>
      <c r="F38" s="584">
        <v>4</v>
      </c>
      <c r="G38" s="709">
        <v>7</v>
      </c>
      <c r="I38" s="97"/>
      <c r="J38" s="541" t="s">
        <v>296</v>
      </c>
      <c r="K38" s="536" t="s">
        <v>121</v>
      </c>
      <c r="L38" s="523">
        <v>3</v>
      </c>
      <c r="M38" s="523">
        <v>0</v>
      </c>
      <c r="N38" s="523">
        <v>0</v>
      </c>
      <c r="O38" s="523">
        <v>3</v>
      </c>
      <c r="P38" s="595">
        <v>4</v>
      </c>
      <c r="S38" s="213" t="s">
        <v>36</v>
      </c>
      <c r="T38" s="180" t="s">
        <v>84</v>
      </c>
      <c r="U38" s="42" t="s">
        <v>85</v>
      </c>
      <c r="V38" s="38">
        <v>3</v>
      </c>
      <c r="W38" s="38">
        <v>0</v>
      </c>
      <c r="X38" s="38">
        <v>0</v>
      </c>
      <c r="Y38" s="38">
        <v>3</v>
      </c>
      <c r="Z38" s="185">
        <v>4</v>
      </c>
      <c r="AA38" s="80"/>
      <c r="AB38" s="303" t="s">
        <v>296</v>
      </c>
      <c r="AC38" s="301" t="s">
        <v>121</v>
      </c>
      <c r="AD38" s="302">
        <v>3</v>
      </c>
      <c r="AE38" s="302">
        <v>0</v>
      </c>
      <c r="AF38" s="302">
        <v>0</v>
      </c>
      <c r="AG38" s="302">
        <v>3</v>
      </c>
      <c r="AH38" s="302">
        <v>4</v>
      </c>
    </row>
    <row r="39" spans="1:34">
      <c r="A39" s="712" t="s">
        <v>332</v>
      </c>
      <c r="B39" s="581" t="s">
        <v>211</v>
      </c>
      <c r="C39" s="678">
        <v>3</v>
      </c>
      <c r="D39" s="678">
        <v>0</v>
      </c>
      <c r="E39" s="678">
        <v>0</v>
      </c>
      <c r="F39" s="678">
        <v>3</v>
      </c>
      <c r="G39" s="709">
        <v>5</v>
      </c>
      <c r="I39" s="97"/>
      <c r="J39" s="504" t="s">
        <v>297</v>
      </c>
      <c r="K39" s="534" t="s">
        <v>83</v>
      </c>
      <c r="L39" s="525">
        <v>3</v>
      </c>
      <c r="M39" s="525">
        <v>0</v>
      </c>
      <c r="N39" s="525">
        <v>0</v>
      </c>
      <c r="O39" s="525">
        <v>3</v>
      </c>
      <c r="P39" s="700">
        <v>5</v>
      </c>
      <c r="S39" s="213" t="s">
        <v>36</v>
      </c>
      <c r="T39" s="183" t="s">
        <v>82</v>
      </c>
      <c r="U39" s="42" t="s">
        <v>83</v>
      </c>
      <c r="V39" s="146">
        <v>3</v>
      </c>
      <c r="W39" s="146">
        <v>0</v>
      </c>
      <c r="X39" s="146">
        <v>0</v>
      </c>
      <c r="Y39" s="146">
        <v>3</v>
      </c>
      <c r="Z39" s="184">
        <v>5</v>
      </c>
      <c r="AA39" s="80"/>
      <c r="AB39" s="9"/>
      <c r="AC39" s="52"/>
      <c r="AD39" s="164"/>
      <c r="AE39" s="164"/>
      <c r="AF39" s="164"/>
      <c r="AG39" s="164"/>
      <c r="AH39" s="15"/>
    </row>
    <row r="40" spans="1:34">
      <c r="A40" s="712" t="s">
        <v>14</v>
      </c>
      <c r="B40" s="581" t="s">
        <v>212</v>
      </c>
      <c r="C40" s="584">
        <v>2</v>
      </c>
      <c r="D40" s="584">
        <v>0</v>
      </c>
      <c r="E40" s="584">
        <v>0</v>
      </c>
      <c r="F40" s="584">
        <v>2</v>
      </c>
      <c r="G40" s="709">
        <v>3</v>
      </c>
      <c r="I40" s="97"/>
      <c r="J40" s="557" t="s">
        <v>298</v>
      </c>
      <c r="K40" s="534" t="s">
        <v>85</v>
      </c>
      <c r="L40" s="538">
        <v>3</v>
      </c>
      <c r="M40" s="538">
        <v>0</v>
      </c>
      <c r="N40" s="538">
        <v>0</v>
      </c>
      <c r="O40" s="538">
        <v>3</v>
      </c>
      <c r="P40" s="571">
        <v>4</v>
      </c>
      <c r="S40" s="196"/>
      <c r="T40" s="263"/>
      <c r="U40" s="261" t="s">
        <v>37</v>
      </c>
      <c r="V40" s="66">
        <f>SUM(V37:V39)</f>
        <v>9</v>
      </c>
      <c r="W40" s="66">
        <f t="shared" ref="W40:Z40" si="7">SUM(W37:W39)</f>
        <v>0</v>
      </c>
      <c r="X40" s="66">
        <f t="shared" si="7"/>
        <v>0</v>
      </c>
      <c r="Y40" s="66">
        <f t="shared" si="7"/>
        <v>9</v>
      </c>
      <c r="Z40" s="66">
        <f t="shared" si="7"/>
        <v>13</v>
      </c>
      <c r="AA40" s="80"/>
      <c r="AB40" s="9"/>
      <c r="AC40" s="52"/>
      <c r="AD40" s="164"/>
      <c r="AE40" s="164"/>
      <c r="AF40" s="164"/>
      <c r="AG40" s="164"/>
      <c r="AH40" s="15"/>
    </row>
    <row r="41" spans="1:34" ht="30">
      <c r="A41" s="712" t="s">
        <v>15</v>
      </c>
      <c r="B41" s="581" t="s">
        <v>213</v>
      </c>
      <c r="C41" s="584">
        <v>2</v>
      </c>
      <c r="D41" s="584">
        <v>0</v>
      </c>
      <c r="E41" s="584">
        <v>0</v>
      </c>
      <c r="F41" s="584">
        <v>2</v>
      </c>
      <c r="G41" s="709">
        <v>3</v>
      </c>
      <c r="I41" s="97"/>
      <c r="J41" s="557" t="s">
        <v>299</v>
      </c>
      <c r="K41" s="534" t="s">
        <v>86</v>
      </c>
      <c r="L41" s="538">
        <v>3</v>
      </c>
      <c r="M41" s="538">
        <v>0</v>
      </c>
      <c r="N41" s="538">
        <v>2</v>
      </c>
      <c r="O41" s="538">
        <v>4</v>
      </c>
      <c r="P41" s="571">
        <v>7</v>
      </c>
      <c r="S41" s="214" t="s">
        <v>38</v>
      </c>
      <c r="T41" s="182" t="s">
        <v>80</v>
      </c>
      <c r="U41" s="16" t="s">
        <v>81</v>
      </c>
      <c r="V41" s="19">
        <v>3</v>
      </c>
      <c r="W41" s="19">
        <v>0</v>
      </c>
      <c r="X41" s="19">
        <v>0</v>
      </c>
      <c r="Y41" s="19">
        <v>3</v>
      </c>
      <c r="Z41" s="20">
        <v>4</v>
      </c>
      <c r="AA41" s="80"/>
      <c r="AB41" s="9"/>
      <c r="AC41" s="52"/>
      <c r="AD41" s="164"/>
      <c r="AE41" s="164"/>
      <c r="AF41" s="164"/>
      <c r="AG41" s="164"/>
      <c r="AH41" s="15"/>
    </row>
    <row r="42" spans="1:34">
      <c r="A42" s="708" t="s">
        <v>12</v>
      </c>
      <c r="B42" s="578" t="s">
        <v>32</v>
      </c>
      <c r="C42" s="678">
        <v>3</v>
      </c>
      <c r="D42" s="678">
        <v>0</v>
      </c>
      <c r="E42" s="678">
        <v>0</v>
      </c>
      <c r="F42" s="678">
        <v>3</v>
      </c>
      <c r="G42" s="709">
        <v>3</v>
      </c>
      <c r="I42" s="97"/>
      <c r="J42" s="557" t="s">
        <v>300</v>
      </c>
      <c r="K42" s="534" t="s">
        <v>88</v>
      </c>
      <c r="L42" s="538">
        <v>1</v>
      </c>
      <c r="M42" s="538">
        <v>0</v>
      </c>
      <c r="N42" s="538">
        <v>2</v>
      </c>
      <c r="O42" s="538">
        <v>2</v>
      </c>
      <c r="P42" s="571">
        <v>3</v>
      </c>
      <c r="S42" s="214" t="s">
        <v>38</v>
      </c>
      <c r="T42" s="180" t="s">
        <v>87</v>
      </c>
      <c r="U42" s="42" t="s">
        <v>88</v>
      </c>
      <c r="V42" s="38">
        <v>1</v>
      </c>
      <c r="W42" s="38">
        <v>0</v>
      </c>
      <c r="X42" s="38">
        <v>2</v>
      </c>
      <c r="Y42" s="38">
        <v>2</v>
      </c>
      <c r="Z42" s="185">
        <v>3</v>
      </c>
      <c r="AA42" s="80"/>
      <c r="AB42" s="9"/>
      <c r="AC42" s="52"/>
      <c r="AD42" s="164"/>
      <c r="AE42" s="164"/>
      <c r="AF42" s="164"/>
      <c r="AG42" s="164"/>
      <c r="AH42" s="15"/>
    </row>
    <row r="43" spans="1:34">
      <c r="A43" s="708" t="s">
        <v>129</v>
      </c>
      <c r="B43" s="578" t="s">
        <v>130</v>
      </c>
      <c r="C43" s="678">
        <v>2</v>
      </c>
      <c r="D43" s="678">
        <v>0</v>
      </c>
      <c r="E43" s="678">
        <v>0</v>
      </c>
      <c r="F43" s="678">
        <v>2</v>
      </c>
      <c r="G43" s="717">
        <v>3</v>
      </c>
      <c r="I43" s="97"/>
      <c r="J43" s="557" t="s">
        <v>301</v>
      </c>
      <c r="K43" s="519" t="s">
        <v>89</v>
      </c>
      <c r="L43" s="551">
        <v>2</v>
      </c>
      <c r="M43" s="551">
        <v>0</v>
      </c>
      <c r="N43" s="551">
        <v>0</v>
      </c>
      <c r="O43" s="551">
        <v>2</v>
      </c>
      <c r="P43" s="505">
        <v>3</v>
      </c>
      <c r="S43" s="214" t="s">
        <v>38</v>
      </c>
      <c r="T43" s="180" t="s">
        <v>23</v>
      </c>
      <c r="U43" s="42" t="s">
        <v>86</v>
      </c>
      <c r="V43" s="38">
        <v>3</v>
      </c>
      <c r="W43" s="38">
        <v>0</v>
      </c>
      <c r="X43" s="38">
        <v>2</v>
      </c>
      <c r="Y43" s="38">
        <v>4</v>
      </c>
      <c r="Z43" s="185">
        <v>7</v>
      </c>
      <c r="AA43" s="80"/>
      <c r="AB43" s="9"/>
      <c r="AC43" s="52"/>
      <c r="AD43" s="164"/>
      <c r="AE43" s="164"/>
      <c r="AF43" s="164"/>
      <c r="AG43" s="164"/>
      <c r="AH43" s="15"/>
    </row>
    <row r="44" spans="1:34" ht="15" customHeight="1" thickBot="1">
      <c r="A44" s="837" t="s">
        <v>200</v>
      </c>
      <c r="B44" s="838"/>
      <c r="C44" s="582">
        <f>SUM(C37:C43)</f>
        <v>18</v>
      </c>
      <c r="D44" s="582">
        <f t="shared" ref="D44:G44" si="8">SUM(D37:D43)</f>
        <v>0</v>
      </c>
      <c r="E44" s="582">
        <f t="shared" si="8"/>
        <v>4</v>
      </c>
      <c r="F44" s="582">
        <f t="shared" si="8"/>
        <v>20</v>
      </c>
      <c r="G44" s="582">
        <f t="shared" si="8"/>
        <v>30</v>
      </c>
      <c r="I44" s="97"/>
      <c r="J44" s="787" t="s">
        <v>66</v>
      </c>
      <c r="K44" s="788"/>
      <c r="L44" s="559">
        <v>18</v>
      </c>
      <c r="M44" s="559">
        <v>0</v>
      </c>
      <c r="N44" s="559">
        <v>4</v>
      </c>
      <c r="O44" s="559">
        <v>20</v>
      </c>
      <c r="P44" s="560">
        <v>30</v>
      </c>
      <c r="S44" s="214" t="s">
        <v>38</v>
      </c>
      <c r="T44" s="228" t="s">
        <v>15</v>
      </c>
      <c r="U44" s="229" t="s">
        <v>89</v>
      </c>
      <c r="V44" s="230">
        <v>2</v>
      </c>
      <c r="W44" s="230">
        <v>0</v>
      </c>
      <c r="X44" s="230">
        <v>0</v>
      </c>
      <c r="Y44" s="230">
        <v>2</v>
      </c>
      <c r="Z44" s="231">
        <v>3</v>
      </c>
      <c r="AA44" s="80"/>
      <c r="AB44" s="9"/>
      <c r="AC44" s="52"/>
      <c r="AD44" s="164"/>
      <c r="AE44" s="164"/>
      <c r="AF44" s="164"/>
      <c r="AG44" s="164"/>
      <c r="AH44" s="15"/>
    </row>
    <row r="45" spans="1:34" ht="15" customHeight="1">
      <c r="A45" s="254"/>
      <c r="B45" s="255"/>
      <c r="C45" s="258"/>
      <c r="D45" s="258"/>
      <c r="E45" s="258"/>
      <c r="F45" s="258"/>
      <c r="G45" s="259"/>
      <c r="I45" s="97"/>
      <c r="J45" s="701"/>
      <c r="K45" s="41"/>
      <c r="L45" s="251"/>
      <c r="M45" s="251"/>
      <c r="N45" s="251"/>
      <c r="O45" s="251"/>
      <c r="P45" s="505"/>
      <c r="S45" s="214"/>
      <c r="T45" s="262"/>
      <c r="U45" s="263" t="s">
        <v>39</v>
      </c>
      <c r="V45" s="66">
        <f>SUM(V41:V44)</f>
        <v>9</v>
      </c>
      <c r="W45" s="66">
        <f t="shared" ref="W45:Z45" si="9">SUM(W41:W44)</f>
        <v>0</v>
      </c>
      <c r="X45" s="66">
        <f t="shared" si="9"/>
        <v>4</v>
      </c>
      <c r="Y45" s="66">
        <f t="shared" si="9"/>
        <v>11</v>
      </c>
      <c r="Z45" s="66">
        <f t="shared" si="9"/>
        <v>17</v>
      </c>
      <c r="AA45" s="80"/>
      <c r="AB45" s="9"/>
      <c r="AC45" s="52"/>
      <c r="AD45" s="164"/>
      <c r="AE45" s="164"/>
      <c r="AF45" s="164"/>
      <c r="AG45" s="164"/>
      <c r="AH45" s="15"/>
    </row>
    <row r="46" spans="1:34" ht="15" customHeight="1">
      <c r="A46" s="254"/>
      <c r="B46" s="255"/>
      <c r="C46" s="258"/>
      <c r="D46" s="258"/>
      <c r="E46" s="258"/>
      <c r="F46" s="258"/>
      <c r="G46" s="259"/>
      <c r="I46" s="97"/>
      <c r="J46" s="701"/>
      <c r="K46" s="41"/>
      <c r="L46" s="251"/>
      <c r="M46" s="251"/>
      <c r="N46" s="251"/>
      <c r="O46" s="251"/>
      <c r="P46" s="505"/>
      <c r="S46" s="196"/>
      <c r="T46" s="249" t="s">
        <v>40</v>
      </c>
      <c r="U46" s="250"/>
      <c r="V46" s="11">
        <f>V45+V40</f>
        <v>18</v>
      </c>
      <c r="W46" s="11">
        <f>W45+W40</f>
        <v>0</v>
      </c>
      <c r="X46" s="11">
        <f>X45+X40</f>
        <v>4</v>
      </c>
      <c r="Y46" s="11">
        <v>20</v>
      </c>
      <c r="Z46" s="12">
        <f>Z45+Z40</f>
        <v>30</v>
      </c>
      <c r="AA46" s="80"/>
      <c r="AB46" s="165" t="s">
        <v>40</v>
      </c>
      <c r="AC46" s="56"/>
      <c r="AD46" s="19">
        <f>SUM(AD37:AD45)</f>
        <v>6</v>
      </c>
      <c r="AE46" s="19">
        <f t="shared" ref="AE46:AH46" si="10">SUM(AE37:AE45)</f>
        <v>0</v>
      </c>
      <c r="AF46" s="19">
        <f t="shared" si="10"/>
        <v>0</v>
      </c>
      <c r="AG46" s="19">
        <f t="shared" si="10"/>
        <v>6</v>
      </c>
      <c r="AH46" s="19">
        <f t="shared" si="10"/>
        <v>8</v>
      </c>
    </row>
    <row r="47" spans="1:34" ht="15" customHeight="1">
      <c r="A47" s="254"/>
      <c r="B47" s="255"/>
      <c r="C47" s="258"/>
      <c r="D47" s="258"/>
      <c r="E47" s="258"/>
      <c r="F47" s="258"/>
      <c r="G47" s="259"/>
      <c r="I47" s="97"/>
      <c r="J47" s="831"/>
      <c r="K47" s="790"/>
      <c r="L47" s="11"/>
      <c r="M47" s="11"/>
      <c r="N47" s="11"/>
      <c r="O47" s="11"/>
      <c r="P47" s="12"/>
      <c r="S47" s="199"/>
      <c r="T47" s="255"/>
      <c r="U47" s="255"/>
      <c r="V47" s="258"/>
      <c r="W47" s="258"/>
      <c r="X47" s="258"/>
      <c r="Y47" s="258"/>
      <c r="Z47" s="259"/>
      <c r="AA47" s="80"/>
      <c r="AB47" s="169"/>
      <c r="AC47" s="68"/>
      <c r="AD47" s="167"/>
      <c r="AE47" s="167"/>
      <c r="AF47" s="167"/>
      <c r="AG47" s="167"/>
      <c r="AH47" s="69"/>
    </row>
    <row r="48" spans="1:34">
      <c r="A48" s="254"/>
      <c r="B48" s="255"/>
      <c r="C48" s="258"/>
      <c r="D48" s="258"/>
      <c r="E48" s="258"/>
      <c r="F48" s="258"/>
      <c r="G48" s="259"/>
      <c r="I48" s="97"/>
      <c r="J48" s="254"/>
      <c r="K48" s="255"/>
      <c r="L48" s="258"/>
      <c r="M48" s="258"/>
      <c r="N48" s="258"/>
      <c r="O48" s="258"/>
      <c r="P48" s="259"/>
      <c r="R48" s="132"/>
      <c r="S48" s="199"/>
      <c r="T48" s="132"/>
      <c r="U48" s="132"/>
      <c r="V48" s="132"/>
      <c r="W48" s="132"/>
      <c r="X48" s="132"/>
      <c r="Y48" s="132"/>
      <c r="Z48" s="97"/>
      <c r="AA48" s="80"/>
      <c r="AB48" s="169"/>
      <c r="AC48" s="68"/>
      <c r="AD48" s="167"/>
      <c r="AE48" s="167"/>
      <c r="AF48" s="167"/>
      <c r="AG48" s="167"/>
      <c r="AH48" s="69"/>
    </row>
    <row r="49" spans="1:34">
      <c r="A49" s="254"/>
      <c r="B49" s="255"/>
      <c r="C49" s="258"/>
      <c r="D49" s="258"/>
      <c r="E49" s="258"/>
      <c r="F49" s="258"/>
      <c r="G49" s="259"/>
      <c r="I49" s="97"/>
      <c r="J49" s="796" t="s">
        <v>24</v>
      </c>
      <c r="K49" s="791"/>
      <c r="L49" s="791"/>
      <c r="M49" s="791"/>
      <c r="N49" s="791"/>
      <c r="O49" s="791"/>
      <c r="P49" s="792"/>
      <c r="R49" s="132"/>
      <c r="S49" s="821" t="s">
        <v>24</v>
      </c>
      <c r="T49" s="815"/>
      <c r="U49" s="815"/>
      <c r="V49" s="815"/>
      <c r="W49" s="815"/>
      <c r="X49" s="815"/>
      <c r="Y49" s="815"/>
      <c r="Z49" s="816"/>
      <c r="AA49" s="80"/>
      <c r="AB49" s="796" t="s">
        <v>24</v>
      </c>
      <c r="AC49" s="791"/>
      <c r="AD49" s="791"/>
      <c r="AE49" s="791"/>
      <c r="AF49" s="791"/>
      <c r="AG49" s="791"/>
      <c r="AH49" s="792"/>
    </row>
    <row r="50" spans="1:34">
      <c r="A50" s="796" t="s">
        <v>24</v>
      </c>
      <c r="B50" s="791"/>
      <c r="C50" s="791"/>
      <c r="D50" s="791"/>
      <c r="E50" s="791"/>
      <c r="F50" s="791"/>
      <c r="G50" s="792"/>
      <c r="I50" s="97"/>
      <c r="J50" s="569" t="s">
        <v>50</v>
      </c>
      <c r="K50" s="566" t="s">
        <v>51</v>
      </c>
      <c r="L50" s="567" t="s">
        <v>7</v>
      </c>
      <c r="M50" s="567" t="s">
        <v>52</v>
      </c>
      <c r="N50" s="567" t="s">
        <v>9</v>
      </c>
      <c r="O50" s="567" t="s">
        <v>53</v>
      </c>
      <c r="P50" s="570" t="s">
        <v>54</v>
      </c>
      <c r="R50" s="132"/>
      <c r="S50" s="196"/>
      <c r="T50" s="121" t="s">
        <v>5</v>
      </c>
      <c r="U50" s="121" t="s">
        <v>6</v>
      </c>
      <c r="V50" s="4" t="s">
        <v>7</v>
      </c>
      <c r="W50" s="4" t="s">
        <v>8</v>
      </c>
      <c r="X50" s="4" t="s">
        <v>9</v>
      </c>
      <c r="Y50" s="4" t="s">
        <v>10</v>
      </c>
      <c r="Z50" s="562" t="s">
        <v>11</v>
      </c>
      <c r="AA50" s="50"/>
      <c r="AB50" s="2" t="s">
        <v>5</v>
      </c>
      <c r="AC50" s="3" t="s">
        <v>6</v>
      </c>
      <c r="AD50" s="4" t="s">
        <v>7</v>
      </c>
      <c r="AE50" s="4" t="s">
        <v>8</v>
      </c>
      <c r="AF50" s="4" t="s">
        <v>9</v>
      </c>
      <c r="AG50" s="4" t="s">
        <v>10</v>
      </c>
      <c r="AH50" s="5" t="s">
        <v>11</v>
      </c>
    </row>
    <row r="51" spans="1:34">
      <c r="A51" s="715" t="s">
        <v>50</v>
      </c>
      <c r="B51" s="585" t="s">
        <v>51</v>
      </c>
      <c r="C51" s="586" t="s">
        <v>7</v>
      </c>
      <c r="D51" s="586" t="s">
        <v>52</v>
      </c>
      <c r="E51" s="586" t="s">
        <v>9</v>
      </c>
      <c r="F51" s="586" t="s">
        <v>53</v>
      </c>
      <c r="G51" s="707" t="s">
        <v>54</v>
      </c>
      <c r="I51" s="97"/>
      <c r="J51" s="541" t="s">
        <v>302</v>
      </c>
      <c r="K51" s="536" t="s">
        <v>108</v>
      </c>
      <c r="L51" s="523">
        <v>3</v>
      </c>
      <c r="M51" s="523">
        <v>0</v>
      </c>
      <c r="N51" s="523">
        <v>0</v>
      </c>
      <c r="O51" s="523">
        <v>3</v>
      </c>
      <c r="P51" s="595">
        <v>5</v>
      </c>
      <c r="R51" s="132"/>
      <c r="S51" s="213" t="s">
        <v>36</v>
      </c>
      <c r="T51" s="186" t="s">
        <v>107</v>
      </c>
      <c r="U51" s="186" t="s">
        <v>108</v>
      </c>
      <c r="V51" s="149">
        <v>3</v>
      </c>
      <c r="W51" s="149">
        <v>0</v>
      </c>
      <c r="X51" s="149">
        <v>0</v>
      </c>
      <c r="Y51" s="149">
        <v>3</v>
      </c>
      <c r="Z51" s="190">
        <v>5</v>
      </c>
      <c r="AA51" s="80"/>
      <c r="AB51" s="148" t="s">
        <v>107</v>
      </c>
      <c r="AC51" s="186" t="s">
        <v>108</v>
      </c>
      <c r="AD51" s="149">
        <v>3</v>
      </c>
      <c r="AE51" s="149">
        <v>0</v>
      </c>
      <c r="AF51" s="149">
        <v>0</v>
      </c>
      <c r="AG51" s="149">
        <v>3</v>
      </c>
      <c r="AH51" s="190">
        <v>5</v>
      </c>
    </row>
    <row r="52" spans="1:34">
      <c r="A52" s="713" t="s">
        <v>216</v>
      </c>
      <c r="B52" s="583" t="s">
        <v>217</v>
      </c>
      <c r="C52" s="584">
        <v>2</v>
      </c>
      <c r="D52" s="584">
        <v>2</v>
      </c>
      <c r="E52" s="584">
        <v>0</v>
      </c>
      <c r="F52" s="584">
        <v>3</v>
      </c>
      <c r="G52" s="714">
        <v>5</v>
      </c>
      <c r="I52" s="97"/>
      <c r="J52" s="545" t="s">
        <v>303</v>
      </c>
      <c r="K52" s="544" t="s">
        <v>304</v>
      </c>
      <c r="L52" s="523">
        <v>0</v>
      </c>
      <c r="M52" s="523">
        <v>0</v>
      </c>
      <c r="N52" s="523">
        <v>4</v>
      </c>
      <c r="O52" s="523">
        <v>2</v>
      </c>
      <c r="P52" s="595">
        <v>4</v>
      </c>
      <c r="R52" s="132"/>
      <c r="S52" s="213" t="s">
        <v>36</v>
      </c>
      <c r="T52" s="187" t="s">
        <v>102</v>
      </c>
      <c r="U52" s="235" t="s">
        <v>103</v>
      </c>
      <c r="V52" s="149">
        <v>3</v>
      </c>
      <c r="W52" s="149">
        <v>0</v>
      </c>
      <c r="X52" s="149">
        <v>0</v>
      </c>
      <c r="Y52" s="149">
        <v>3</v>
      </c>
      <c r="Z52" s="190">
        <v>4</v>
      </c>
      <c r="AA52" s="80"/>
      <c r="AB52" s="14"/>
      <c r="AC52" s="16"/>
      <c r="AD52" s="19"/>
      <c r="AE52" s="19"/>
      <c r="AF52" s="19"/>
      <c r="AG52" s="19"/>
      <c r="AH52" s="20"/>
    </row>
    <row r="53" spans="1:34">
      <c r="A53" s="708" t="s">
        <v>218</v>
      </c>
      <c r="B53" s="578" t="s">
        <v>101</v>
      </c>
      <c r="C53" s="678">
        <v>3</v>
      </c>
      <c r="D53" s="678">
        <v>0</v>
      </c>
      <c r="E53" s="678">
        <v>2</v>
      </c>
      <c r="F53" s="678">
        <v>4</v>
      </c>
      <c r="G53" s="717">
        <v>6</v>
      </c>
      <c r="I53" s="97"/>
      <c r="J53" s="541" t="s">
        <v>305</v>
      </c>
      <c r="K53" s="536" t="s">
        <v>101</v>
      </c>
      <c r="L53" s="517">
        <v>3</v>
      </c>
      <c r="M53" s="517">
        <v>0</v>
      </c>
      <c r="N53" s="517">
        <v>2</v>
      </c>
      <c r="O53" s="517">
        <v>4</v>
      </c>
      <c r="P53" s="626">
        <v>7</v>
      </c>
      <c r="R53" s="132"/>
      <c r="S53" s="213" t="s">
        <v>36</v>
      </c>
      <c r="T53" s="545" t="s">
        <v>303</v>
      </c>
      <c r="U53" s="544" t="s">
        <v>304</v>
      </c>
      <c r="V53" s="523">
        <v>0</v>
      </c>
      <c r="W53" s="523">
        <v>0</v>
      </c>
      <c r="X53" s="523">
        <v>4</v>
      </c>
      <c r="Y53" s="523">
        <v>2</v>
      </c>
      <c r="Z53" s="595">
        <v>4</v>
      </c>
      <c r="AA53" s="80"/>
      <c r="AB53" s="14"/>
      <c r="AC53" s="16"/>
      <c r="AD53" s="19"/>
      <c r="AE53" s="19"/>
      <c r="AF53" s="19"/>
      <c r="AG53" s="19"/>
      <c r="AH53" s="20"/>
    </row>
    <row r="54" spans="1:34">
      <c r="A54" s="708" t="s">
        <v>214</v>
      </c>
      <c r="B54" s="578" t="s">
        <v>215</v>
      </c>
      <c r="C54" s="678">
        <v>3</v>
      </c>
      <c r="D54" s="678">
        <v>0</v>
      </c>
      <c r="E54" s="678">
        <v>0</v>
      </c>
      <c r="F54" s="678">
        <v>3</v>
      </c>
      <c r="G54" s="717">
        <v>4</v>
      </c>
      <c r="I54" s="97"/>
      <c r="J54" s="546" t="s">
        <v>306</v>
      </c>
      <c r="K54" s="544" t="s">
        <v>105</v>
      </c>
      <c r="L54" s="517">
        <v>2</v>
      </c>
      <c r="M54" s="517">
        <v>0</v>
      </c>
      <c r="N54" s="517">
        <v>0</v>
      </c>
      <c r="O54" s="517">
        <v>2</v>
      </c>
      <c r="P54" s="626">
        <v>3</v>
      </c>
      <c r="R54" s="132"/>
      <c r="S54" s="213" t="s">
        <v>36</v>
      </c>
      <c r="T54" s="189" t="s">
        <v>110</v>
      </c>
      <c r="U54" s="144" t="s">
        <v>111</v>
      </c>
      <c r="V54" s="156">
        <v>0</v>
      </c>
      <c r="W54" s="156">
        <v>0</v>
      </c>
      <c r="X54" s="156">
        <v>0</v>
      </c>
      <c r="Y54" s="156">
        <v>0</v>
      </c>
      <c r="Z54" s="179">
        <v>4</v>
      </c>
      <c r="AA54" s="80"/>
      <c r="AB54" s="9"/>
      <c r="AC54" s="52"/>
      <c r="AD54" s="164"/>
      <c r="AE54" s="164"/>
      <c r="AF54" s="164"/>
      <c r="AG54" s="164"/>
      <c r="AH54" s="15"/>
    </row>
    <row r="55" spans="1:34" ht="30">
      <c r="A55" s="708" t="s">
        <v>71</v>
      </c>
      <c r="B55" s="578" t="s">
        <v>72</v>
      </c>
      <c r="C55" s="678">
        <v>3</v>
      </c>
      <c r="D55" s="678">
        <v>0</v>
      </c>
      <c r="E55" s="678">
        <v>2</v>
      </c>
      <c r="F55" s="678">
        <v>4</v>
      </c>
      <c r="G55" s="717">
        <v>6</v>
      </c>
      <c r="I55" s="97"/>
      <c r="J55" s="564" t="s">
        <v>307</v>
      </c>
      <c r="K55" s="539" t="s">
        <v>103</v>
      </c>
      <c r="L55" s="523">
        <v>3</v>
      </c>
      <c r="M55" s="523">
        <v>0</v>
      </c>
      <c r="N55" s="523">
        <v>0</v>
      </c>
      <c r="O55" s="523">
        <v>3</v>
      </c>
      <c r="P55" s="595">
        <v>4</v>
      </c>
      <c r="R55" s="132"/>
      <c r="S55" s="213"/>
      <c r="T55" s="263"/>
      <c r="U55" s="261" t="s">
        <v>37</v>
      </c>
      <c r="V55" s="66">
        <f>SUM(V51:V54)</f>
        <v>6</v>
      </c>
      <c r="W55" s="66">
        <f t="shared" ref="W55:Z55" si="11">SUM(W51:W54)</f>
        <v>0</v>
      </c>
      <c r="X55" s="66">
        <f t="shared" si="11"/>
        <v>4</v>
      </c>
      <c r="Y55" s="66">
        <f t="shared" si="11"/>
        <v>8</v>
      </c>
      <c r="Z55" s="66">
        <f t="shared" si="11"/>
        <v>17</v>
      </c>
      <c r="AA55" s="80"/>
      <c r="AB55" s="9"/>
      <c r="AC55" s="52"/>
      <c r="AD55" s="164"/>
      <c r="AE55" s="164"/>
      <c r="AF55" s="164"/>
      <c r="AG55" s="164"/>
      <c r="AH55" s="15"/>
    </row>
    <row r="56" spans="1:34" ht="25.5">
      <c r="A56" s="712" t="s">
        <v>20</v>
      </c>
      <c r="B56" s="581" t="s">
        <v>219</v>
      </c>
      <c r="C56" s="584">
        <v>2</v>
      </c>
      <c r="D56" s="584">
        <v>0</v>
      </c>
      <c r="E56" s="584">
        <v>0</v>
      </c>
      <c r="F56" s="584">
        <v>2</v>
      </c>
      <c r="G56" s="709">
        <v>3</v>
      </c>
      <c r="I56" s="97"/>
      <c r="J56" s="521" t="s">
        <v>308</v>
      </c>
      <c r="K56" s="534" t="s">
        <v>109</v>
      </c>
      <c r="L56" s="515">
        <v>2</v>
      </c>
      <c r="M56" s="515">
        <v>0</v>
      </c>
      <c r="N56" s="515">
        <v>0</v>
      </c>
      <c r="O56" s="515">
        <v>2</v>
      </c>
      <c r="P56" s="697">
        <v>3</v>
      </c>
      <c r="R56" s="132"/>
      <c r="S56" s="213" t="s">
        <v>38</v>
      </c>
      <c r="T56" s="186" t="s">
        <v>100</v>
      </c>
      <c r="U56" s="186" t="s">
        <v>101</v>
      </c>
      <c r="V56" s="150">
        <v>3</v>
      </c>
      <c r="W56" s="150">
        <v>0</v>
      </c>
      <c r="X56" s="150">
        <v>2</v>
      </c>
      <c r="Y56" s="150">
        <v>4</v>
      </c>
      <c r="Z56" s="191">
        <v>7</v>
      </c>
      <c r="AA56" s="80"/>
      <c r="AB56" s="9"/>
      <c r="AC56" s="52"/>
      <c r="AD56" s="164"/>
      <c r="AE56" s="164"/>
      <c r="AF56" s="164"/>
      <c r="AG56" s="164"/>
      <c r="AH56" s="15"/>
    </row>
    <row r="57" spans="1:34" ht="30">
      <c r="A57" s="712" t="s">
        <v>21</v>
      </c>
      <c r="B57" s="581" t="s">
        <v>220</v>
      </c>
      <c r="C57" s="584">
        <v>2</v>
      </c>
      <c r="D57" s="584">
        <v>0</v>
      </c>
      <c r="E57" s="584">
        <v>0</v>
      </c>
      <c r="F57" s="584">
        <v>2</v>
      </c>
      <c r="G57" s="709">
        <v>3</v>
      </c>
      <c r="I57" s="97"/>
      <c r="J57" s="558" t="s">
        <v>309</v>
      </c>
      <c r="K57" s="534" t="s">
        <v>111</v>
      </c>
      <c r="L57" s="551">
        <v>0</v>
      </c>
      <c r="M57" s="551">
        <v>0</v>
      </c>
      <c r="N57" s="551">
        <v>0</v>
      </c>
      <c r="O57" s="551">
        <v>0</v>
      </c>
      <c r="P57" s="524">
        <v>4</v>
      </c>
      <c r="R57" s="132"/>
      <c r="S57" s="213" t="s">
        <v>38</v>
      </c>
      <c r="T57" s="186" t="s">
        <v>104</v>
      </c>
      <c r="U57" s="236" t="s">
        <v>105</v>
      </c>
      <c r="V57" s="150">
        <v>2</v>
      </c>
      <c r="W57" s="150">
        <v>0</v>
      </c>
      <c r="X57" s="150">
        <v>0</v>
      </c>
      <c r="Y57" s="150">
        <v>2</v>
      </c>
      <c r="Z57" s="191">
        <v>2</v>
      </c>
      <c r="AA57" s="80"/>
      <c r="AB57" s="9"/>
      <c r="AC57" s="52"/>
      <c r="AD57" s="164"/>
      <c r="AE57" s="164"/>
      <c r="AF57" s="164"/>
      <c r="AG57" s="164"/>
      <c r="AH57" s="15"/>
    </row>
    <row r="58" spans="1:34" ht="15.75" thickBot="1">
      <c r="A58" s="712" t="s">
        <v>18</v>
      </c>
      <c r="B58" s="581" t="s">
        <v>33</v>
      </c>
      <c r="C58" s="584">
        <v>3</v>
      </c>
      <c r="D58" s="584">
        <v>0</v>
      </c>
      <c r="E58" s="584">
        <v>0</v>
      </c>
      <c r="F58" s="584">
        <v>3</v>
      </c>
      <c r="G58" s="709">
        <v>3</v>
      </c>
      <c r="I58" s="97"/>
      <c r="J58" s="787" t="s">
        <v>66</v>
      </c>
      <c r="K58" s="788"/>
      <c r="L58" s="565">
        <v>13</v>
      </c>
      <c r="M58" s="565">
        <v>0</v>
      </c>
      <c r="N58" s="565">
        <v>6</v>
      </c>
      <c r="O58" s="565">
        <v>16</v>
      </c>
      <c r="P58" s="603">
        <v>30</v>
      </c>
      <c r="R58" s="132"/>
      <c r="S58" s="213" t="s">
        <v>38</v>
      </c>
      <c r="T58" s="232" t="s">
        <v>21</v>
      </c>
      <c r="U58" s="228" t="s">
        <v>109</v>
      </c>
      <c r="V58" s="233">
        <v>2</v>
      </c>
      <c r="W58" s="233">
        <v>0</v>
      </c>
      <c r="X58" s="233">
        <v>0</v>
      </c>
      <c r="Y58" s="233">
        <v>2</v>
      </c>
      <c r="Z58" s="234">
        <v>3</v>
      </c>
      <c r="AA58" s="80"/>
      <c r="AB58" s="9"/>
      <c r="AC58" s="52"/>
      <c r="AD58" s="164"/>
      <c r="AE58" s="164"/>
      <c r="AF58" s="164"/>
      <c r="AG58" s="164"/>
      <c r="AH58" s="15"/>
    </row>
    <row r="59" spans="1:34">
      <c r="A59" s="839" t="s">
        <v>200</v>
      </c>
      <c r="B59" s="840"/>
      <c r="C59" s="307">
        <f>SUM(C52:C58)</f>
        <v>18</v>
      </c>
      <c r="D59" s="307">
        <f t="shared" ref="D59:G59" si="12">SUM(D52:D58)</f>
        <v>2</v>
      </c>
      <c r="E59" s="307">
        <f t="shared" si="12"/>
        <v>4</v>
      </c>
      <c r="F59" s="307">
        <f t="shared" si="12"/>
        <v>21</v>
      </c>
      <c r="G59" s="307">
        <f t="shared" si="12"/>
        <v>30</v>
      </c>
      <c r="I59" s="97"/>
      <c r="J59" s="320"/>
      <c r="K59" s="144"/>
      <c r="L59" s="155"/>
      <c r="M59" s="155"/>
      <c r="N59" s="155"/>
      <c r="O59" s="155"/>
      <c r="P59" s="192"/>
      <c r="R59" s="132"/>
      <c r="S59" s="214"/>
      <c r="T59" s="263"/>
      <c r="U59" s="263" t="s">
        <v>39</v>
      </c>
      <c r="V59" s="66">
        <f>SUM(V56:V58)</f>
        <v>7</v>
      </c>
      <c r="W59" s="66">
        <f t="shared" ref="W59:Z59" si="13">SUM(W56:W58)</f>
        <v>0</v>
      </c>
      <c r="X59" s="66">
        <f t="shared" si="13"/>
        <v>2</v>
      </c>
      <c r="Y59" s="66">
        <f t="shared" si="13"/>
        <v>8</v>
      </c>
      <c r="Z59" s="66">
        <f t="shared" si="13"/>
        <v>12</v>
      </c>
      <c r="AA59" s="80"/>
      <c r="AB59" s="9"/>
      <c r="AC59" s="52"/>
      <c r="AD59" s="164"/>
      <c r="AE59" s="164"/>
      <c r="AF59" s="164"/>
      <c r="AG59" s="164"/>
      <c r="AH59" s="15"/>
    </row>
    <row r="60" spans="1:34">
      <c r="A60" s="126"/>
      <c r="B60" s="548"/>
      <c r="C60" s="548"/>
      <c r="D60" s="548"/>
      <c r="E60" s="548"/>
      <c r="F60" s="548"/>
      <c r="G60" s="127"/>
      <c r="I60" s="97"/>
      <c r="J60" s="21"/>
      <c r="K60" s="22"/>
      <c r="L60" s="22"/>
      <c r="M60" s="22"/>
      <c r="N60" s="22"/>
      <c r="O60" s="22"/>
      <c r="P60" s="23"/>
      <c r="R60" s="132"/>
      <c r="S60" s="214"/>
      <c r="T60" s="249" t="s">
        <v>40</v>
      </c>
      <c r="U60" s="250"/>
      <c r="V60" s="11">
        <f>SUM(V59,V55)</f>
        <v>13</v>
      </c>
      <c r="W60" s="11">
        <f t="shared" ref="W60:Z60" si="14">SUM(W59,W55)</f>
        <v>0</v>
      </c>
      <c r="X60" s="11">
        <f t="shared" si="14"/>
        <v>6</v>
      </c>
      <c r="Y60" s="11">
        <f t="shared" si="14"/>
        <v>16</v>
      </c>
      <c r="Z60" s="11">
        <f t="shared" si="14"/>
        <v>29</v>
      </c>
      <c r="AA60" s="80"/>
      <c r="AB60" s="9"/>
      <c r="AC60" s="52"/>
      <c r="AD60" s="164"/>
      <c r="AE60" s="164"/>
      <c r="AF60" s="164"/>
      <c r="AG60" s="164"/>
      <c r="AH60" s="15"/>
    </row>
    <row r="61" spans="1:34" ht="15" customHeight="1">
      <c r="A61" s="126"/>
      <c r="B61" s="548"/>
      <c r="C61" s="548"/>
      <c r="D61" s="548"/>
      <c r="E61" s="548"/>
      <c r="F61" s="548"/>
      <c r="G61" s="127"/>
      <c r="I61" s="97"/>
      <c r="J61" s="21"/>
      <c r="K61" s="22"/>
      <c r="L61" s="22"/>
      <c r="M61" s="22"/>
      <c r="N61" s="22"/>
      <c r="O61" s="22"/>
      <c r="P61" s="23"/>
      <c r="R61" s="132"/>
      <c r="S61" s="214"/>
      <c r="T61" s="255"/>
      <c r="U61" s="255"/>
      <c r="V61" s="258"/>
      <c r="W61" s="258"/>
      <c r="X61" s="258"/>
      <c r="Y61" s="258"/>
      <c r="Z61" s="259"/>
      <c r="AA61" s="80"/>
      <c r="AB61" s="165" t="s">
        <v>40</v>
      </c>
      <c r="AC61" s="56"/>
      <c r="AD61" s="11">
        <v>3</v>
      </c>
      <c r="AE61" s="11">
        <v>0</v>
      </c>
      <c r="AF61" s="11">
        <v>0</v>
      </c>
      <c r="AG61" s="11">
        <v>3</v>
      </c>
      <c r="AH61" s="57">
        <v>5</v>
      </c>
    </row>
    <row r="62" spans="1:34" ht="24" customHeight="1">
      <c r="A62" s="126"/>
      <c r="B62" s="548"/>
      <c r="C62" s="548"/>
      <c r="D62" s="548"/>
      <c r="E62" s="548"/>
      <c r="F62" s="548"/>
      <c r="G62" s="127"/>
      <c r="I62" s="97"/>
      <c r="J62" s="21"/>
      <c r="K62" s="22"/>
      <c r="L62" s="22"/>
      <c r="M62" s="22"/>
      <c r="N62" s="22"/>
      <c r="O62" s="22"/>
      <c r="P62" s="23"/>
      <c r="R62" s="132"/>
      <c r="S62" s="214"/>
      <c r="T62" s="255"/>
      <c r="U62" s="255"/>
      <c r="V62" s="258"/>
      <c r="W62" s="258"/>
      <c r="X62" s="258"/>
      <c r="Y62" s="258"/>
      <c r="Z62" s="259"/>
      <c r="AA62" s="80"/>
      <c r="AB62" s="169"/>
      <c r="AC62" s="68"/>
      <c r="AD62" s="167"/>
      <c r="AE62" s="167"/>
      <c r="AF62" s="167"/>
      <c r="AG62" s="167"/>
      <c r="AH62" s="69"/>
    </row>
    <row r="63" spans="1:34" ht="15" customHeight="1">
      <c r="A63" s="254"/>
      <c r="B63" s="255"/>
      <c r="C63" s="24"/>
      <c r="D63" s="24"/>
      <c r="E63" s="24"/>
      <c r="F63" s="24"/>
      <c r="G63" s="25"/>
      <c r="I63" s="97"/>
      <c r="J63" s="254"/>
      <c r="K63" s="255"/>
      <c r="L63" s="24"/>
      <c r="M63" s="24"/>
      <c r="N63" s="24"/>
      <c r="O63" s="24"/>
      <c r="P63" s="25"/>
      <c r="R63" s="132"/>
      <c r="S63" s="196"/>
      <c r="T63" s="255"/>
      <c r="U63" s="255"/>
      <c r="V63" s="258"/>
      <c r="W63" s="258"/>
      <c r="X63" s="258"/>
      <c r="Y63" s="258"/>
      <c r="Z63" s="259"/>
      <c r="AA63" s="50"/>
      <c r="AB63" s="169"/>
      <c r="AC63" s="170"/>
      <c r="AD63" s="167"/>
      <c r="AE63" s="167"/>
      <c r="AF63" s="167"/>
      <c r="AG63" s="167"/>
      <c r="AH63" s="168"/>
    </row>
    <row r="64" spans="1:34" ht="15.75" thickBot="1">
      <c r="A64" s="796" t="s">
        <v>25</v>
      </c>
      <c r="B64" s="791"/>
      <c r="C64" s="791"/>
      <c r="D64" s="791"/>
      <c r="E64" s="791"/>
      <c r="F64" s="791"/>
      <c r="G64" s="792"/>
      <c r="I64" s="97"/>
      <c r="J64" s="796" t="s">
        <v>25</v>
      </c>
      <c r="K64" s="791"/>
      <c r="L64" s="791"/>
      <c r="M64" s="791"/>
      <c r="N64" s="791"/>
      <c r="O64" s="791"/>
      <c r="P64" s="792"/>
      <c r="R64" s="132"/>
      <c r="S64" s="196"/>
      <c r="T64" s="258"/>
      <c r="U64" s="258" t="s">
        <v>25</v>
      </c>
      <c r="V64" s="258"/>
      <c r="W64" s="258"/>
      <c r="X64" s="258"/>
      <c r="Y64" s="258"/>
      <c r="Z64" s="259"/>
      <c r="AA64" s="80"/>
      <c r="AB64" s="796" t="s">
        <v>25</v>
      </c>
      <c r="AC64" s="791"/>
      <c r="AD64" s="791"/>
      <c r="AE64" s="791"/>
      <c r="AF64" s="791"/>
      <c r="AG64" s="791"/>
      <c r="AH64" s="792"/>
    </row>
    <row r="65" spans="1:34">
      <c r="A65" s="715" t="s">
        <v>50</v>
      </c>
      <c r="B65" s="585" t="s">
        <v>51</v>
      </c>
      <c r="C65" s="586" t="s">
        <v>7</v>
      </c>
      <c r="D65" s="586" t="s">
        <v>52</v>
      </c>
      <c r="E65" s="586" t="s">
        <v>9</v>
      </c>
      <c r="F65" s="586" t="s">
        <v>53</v>
      </c>
      <c r="G65" s="707" t="s">
        <v>54</v>
      </c>
      <c r="I65" s="97"/>
      <c r="J65" s="552" t="s">
        <v>50</v>
      </c>
      <c r="K65" s="553" t="s">
        <v>51</v>
      </c>
      <c r="L65" s="554" t="s">
        <v>7</v>
      </c>
      <c r="M65" s="554" t="s">
        <v>52</v>
      </c>
      <c r="N65" s="554" t="s">
        <v>9</v>
      </c>
      <c r="O65" s="554" t="s">
        <v>53</v>
      </c>
      <c r="P65" s="556" t="s">
        <v>54</v>
      </c>
      <c r="R65" s="132"/>
      <c r="S65" s="199"/>
      <c r="T65" s="224" t="s">
        <v>5</v>
      </c>
      <c r="U65" s="225" t="s">
        <v>6</v>
      </c>
      <c r="V65" s="226" t="s">
        <v>7</v>
      </c>
      <c r="W65" s="226" t="s">
        <v>8</v>
      </c>
      <c r="X65" s="226" t="s">
        <v>9</v>
      </c>
      <c r="Y65" s="226" t="s">
        <v>10</v>
      </c>
      <c r="Z65" s="556" t="s">
        <v>11</v>
      </c>
      <c r="AA65" s="80"/>
      <c r="AB65" s="2" t="s">
        <v>5</v>
      </c>
      <c r="AC65" s="3" t="s">
        <v>6</v>
      </c>
      <c r="AD65" s="4" t="s">
        <v>7</v>
      </c>
      <c r="AE65" s="4" t="s">
        <v>8</v>
      </c>
      <c r="AF65" s="4" t="s">
        <v>9</v>
      </c>
      <c r="AG65" s="4" t="s">
        <v>10</v>
      </c>
      <c r="AH65" s="5" t="s">
        <v>11</v>
      </c>
    </row>
    <row r="66" spans="1:34" ht="15" customHeight="1">
      <c r="A66" s="708" t="s">
        <v>221</v>
      </c>
      <c r="B66" s="578" t="s">
        <v>222</v>
      </c>
      <c r="C66" s="678">
        <v>3</v>
      </c>
      <c r="D66" s="678">
        <v>0</v>
      </c>
      <c r="E66" s="678">
        <v>2</v>
      </c>
      <c r="F66" s="678">
        <v>4</v>
      </c>
      <c r="G66" s="717">
        <v>7</v>
      </c>
      <c r="I66" s="97"/>
      <c r="J66" s="541" t="s">
        <v>310</v>
      </c>
      <c r="K66" s="536" t="s">
        <v>120</v>
      </c>
      <c r="L66" s="517">
        <v>0</v>
      </c>
      <c r="M66" s="517">
        <v>0</v>
      </c>
      <c r="N66" s="517">
        <v>4</v>
      </c>
      <c r="O66" s="517">
        <v>2</v>
      </c>
      <c r="P66" s="626">
        <v>3</v>
      </c>
      <c r="R66" s="132"/>
      <c r="S66" s="199" t="s">
        <v>36</v>
      </c>
      <c r="T66" s="93" t="s">
        <v>119</v>
      </c>
      <c r="U66" s="94" t="s">
        <v>120</v>
      </c>
      <c r="V66" s="95">
        <v>0</v>
      </c>
      <c r="W66" s="95">
        <v>0</v>
      </c>
      <c r="X66" s="95">
        <v>4</v>
      </c>
      <c r="Y66" s="95">
        <v>2</v>
      </c>
      <c r="Z66" s="96">
        <v>3</v>
      </c>
      <c r="AA66" s="80"/>
      <c r="AB66" s="174" t="s">
        <v>122</v>
      </c>
      <c r="AC66" s="94" t="s">
        <v>123</v>
      </c>
      <c r="AD66" s="91">
        <v>3</v>
      </c>
      <c r="AE66" s="91">
        <v>0</v>
      </c>
      <c r="AF66" s="91">
        <v>0</v>
      </c>
      <c r="AG66" s="91">
        <v>3</v>
      </c>
      <c r="AH66" s="92">
        <v>5</v>
      </c>
    </row>
    <row r="67" spans="1:34">
      <c r="A67" s="708" t="s">
        <v>333</v>
      </c>
      <c r="B67" s="578" t="s">
        <v>227</v>
      </c>
      <c r="C67" s="678">
        <v>3</v>
      </c>
      <c r="D67" s="678">
        <v>0</v>
      </c>
      <c r="E67" s="678">
        <v>0</v>
      </c>
      <c r="F67" s="678">
        <v>3</v>
      </c>
      <c r="G67" s="709">
        <v>4</v>
      </c>
      <c r="I67" s="97"/>
      <c r="J67" s="541" t="s">
        <v>311</v>
      </c>
      <c r="K67" s="536" t="s">
        <v>123</v>
      </c>
      <c r="L67" s="523">
        <v>3</v>
      </c>
      <c r="M67" s="523">
        <v>0</v>
      </c>
      <c r="N67" s="523">
        <v>0</v>
      </c>
      <c r="O67" s="523">
        <v>3</v>
      </c>
      <c r="P67" s="595">
        <v>5</v>
      </c>
      <c r="R67" s="132"/>
      <c r="S67" s="199" t="s">
        <v>36</v>
      </c>
      <c r="T67" s="93" t="s">
        <v>122</v>
      </c>
      <c r="U67" s="94" t="s">
        <v>123</v>
      </c>
      <c r="V67" s="91">
        <v>3</v>
      </c>
      <c r="W67" s="91">
        <v>0</v>
      </c>
      <c r="X67" s="91">
        <v>0</v>
      </c>
      <c r="Y67" s="91">
        <v>3</v>
      </c>
      <c r="Z67" s="92">
        <v>5</v>
      </c>
      <c r="AA67" s="80"/>
      <c r="AB67" s="93"/>
      <c r="AC67" s="94"/>
      <c r="AD67" s="91"/>
      <c r="AE67" s="91"/>
      <c r="AF67" s="91"/>
      <c r="AG67" s="91"/>
      <c r="AH67" s="92"/>
    </row>
    <row r="68" spans="1:34">
      <c r="A68" s="708" t="s">
        <v>334</v>
      </c>
      <c r="B68" s="578" t="s">
        <v>335</v>
      </c>
      <c r="C68" s="678">
        <v>0</v>
      </c>
      <c r="D68" s="678">
        <v>2</v>
      </c>
      <c r="E68" s="678">
        <v>0</v>
      </c>
      <c r="F68" s="678">
        <v>1</v>
      </c>
      <c r="G68" s="599">
        <v>1</v>
      </c>
      <c r="I68" s="97"/>
      <c r="J68" s="545" t="s">
        <v>297</v>
      </c>
      <c r="K68" s="519" t="s">
        <v>126</v>
      </c>
      <c r="L68" s="523">
        <v>3</v>
      </c>
      <c r="M68" s="523">
        <v>0</v>
      </c>
      <c r="N68" s="523">
        <v>0</v>
      </c>
      <c r="O68" s="523">
        <v>3</v>
      </c>
      <c r="P68" s="595">
        <v>5</v>
      </c>
      <c r="R68" s="132"/>
      <c r="S68" s="199" t="s">
        <v>36</v>
      </c>
      <c r="T68" s="107" t="s">
        <v>82</v>
      </c>
      <c r="U68" s="41" t="s">
        <v>126</v>
      </c>
      <c r="V68" s="91">
        <v>3</v>
      </c>
      <c r="W68" s="91">
        <v>0</v>
      </c>
      <c r="X68" s="91">
        <v>0</v>
      </c>
      <c r="Y68" s="91">
        <v>3</v>
      </c>
      <c r="Z68" s="92">
        <v>5</v>
      </c>
      <c r="AA68" s="80"/>
      <c r="AB68" s="9"/>
      <c r="AC68" s="52"/>
      <c r="AD68" s="164"/>
      <c r="AE68" s="164"/>
      <c r="AF68" s="164"/>
      <c r="AG68" s="164"/>
      <c r="AH68" s="15"/>
    </row>
    <row r="69" spans="1:34">
      <c r="A69" s="708" t="s">
        <v>332</v>
      </c>
      <c r="B69" s="578" t="s">
        <v>224</v>
      </c>
      <c r="C69" s="678">
        <v>3</v>
      </c>
      <c r="D69" s="678">
        <v>0</v>
      </c>
      <c r="E69" s="678">
        <v>0</v>
      </c>
      <c r="F69" s="678">
        <v>3</v>
      </c>
      <c r="G69" s="717">
        <v>5</v>
      </c>
      <c r="I69" s="97"/>
      <c r="J69" s="573" t="s">
        <v>312</v>
      </c>
      <c r="K69" s="542" t="s">
        <v>125</v>
      </c>
      <c r="L69" s="543">
        <v>2</v>
      </c>
      <c r="M69" s="543">
        <v>0</v>
      </c>
      <c r="N69" s="543">
        <v>0</v>
      </c>
      <c r="O69" s="543">
        <v>2</v>
      </c>
      <c r="P69" s="625">
        <v>3</v>
      </c>
      <c r="R69" s="132"/>
      <c r="S69" s="73"/>
      <c r="T69" s="759"/>
      <c r="U69" s="777" t="s">
        <v>37</v>
      </c>
      <c r="V69" s="131">
        <f>SUM(V66:V68)</f>
        <v>6</v>
      </c>
      <c r="W69" s="131">
        <f t="shared" ref="W69:Z69" si="15">SUM(W66:W68)</f>
        <v>0</v>
      </c>
      <c r="X69" s="131">
        <f t="shared" si="15"/>
        <v>4</v>
      </c>
      <c r="Y69" s="131">
        <f t="shared" si="15"/>
        <v>8</v>
      </c>
      <c r="Z69" s="885">
        <f t="shared" si="15"/>
        <v>13</v>
      </c>
      <c r="AA69" s="80"/>
      <c r="AB69" s="9"/>
      <c r="AC69" s="52"/>
      <c r="AD69" s="164"/>
      <c r="AE69" s="164"/>
      <c r="AF69" s="164"/>
      <c r="AG69" s="164"/>
      <c r="AH69" s="15"/>
    </row>
    <row r="70" spans="1:34">
      <c r="A70" s="708" t="s">
        <v>27</v>
      </c>
      <c r="B70" s="578" t="s">
        <v>162</v>
      </c>
      <c r="C70" s="678">
        <v>3</v>
      </c>
      <c r="D70" s="678">
        <v>0</v>
      </c>
      <c r="E70" s="678">
        <v>0</v>
      </c>
      <c r="F70" s="678">
        <v>3</v>
      </c>
      <c r="G70" s="717">
        <v>5</v>
      </c>
      <c r="I70" s="97"/>
      <c r="J70" s="546" t="s">
        <v>27</v>
      </c>
      <c r="K70" s="519" t="s">
        <v>127</v>
      </c>
      <c r="L70" s="523">
        <v>3</v>
      </c>
      <c r="M70" s="523">
        <v>0</v>
      </c>
      <c r="N70" s="523">
        <v>0</v>
      </c>
      <c r="O70" s="523">
        <v>3</v>
      </c>
      <c r="P70" s="595">
        <v>5</v>
      </c>
      <c r="R70" s="132"/>
      <c r="S70" s="73" t="s">
        <v>38</v>
      </c>
      <c r="T70" s="106" t="s">
        <v>124</v>
      </c>
      <c r="U70" s="94" t="s">
        <v>125</v>
      </c>
      <c r="V70" s="91">
        <v>2</v>
      </c>
      <c r="W70" s="91">
        <v>0</v>
      </c>
      <c r="X70" s="91">
        <v>0</v>
      </c>
      <c r="Y70" s="91">
        <v>2</v>
      </c>
      <c r="Z70" s="92">
        <v>3</v>
      </c>
      <c r="AA70" s="80"/>
      <c r="AB70" s="9"/>
      <c r="AC70" s="52"/>
      <c r="AD70" s="164"/>
      <c r="AE70" s="164"/>
      <c r="AF70" s="164"/>
      <c r="AG70" s="164"/>
      <c r="AH70" s="15"/>
    </row>
    <row r="71" spans="1:34">
      <c r="A71" s="712" t="s">
        <v>27</v>
      </c>
      <c r="B71" s="581" t="s">
        <v>151</v>
      </c>
      <c r="C71" s="584">
        <v>3</v>
      </c>
      <c r="D71" s="584">
        <v>0</v>
      </c>
      <c r="E71" s="584">
        <v>0</v>
      </c>
      <c r="F71" s="584">
        <v>3</v>
      </c>
      <c r="G71" s="709">
        <v>5</v>
      </c>
      <c r="I71" s="97"/>
      <c r="J71" s="546" t="s">
        <v>27</v>
      </c>
      <c r="K71" s="544" t="s">
        <v>144</v>
      </c>
      <c r="L71" s="523">
        <v>3</v>
      </c>
      <c r="M71" s="523">
        <v>0</v>
      </c>
      <c r="N71" s="523">
        <v>0</v>
      </c>
      <c r="O71" s="523">
        <v>3</v>
      </c>
      <c r="P71" s="595">
        <v>5</v>
      </c>
      <c r="R71" s="132"/>
      <c r="S71" s="73" t="s">
        <v>38</v>
      </c>
      <c r="T71" s="9" t="s">
        <v>129</v>
      </c>
      <c r="U71" s="42" t="s">
        <v>130</v>
      </c>
      <c r="V71" s="768">
        <v>2</v>
      </c>
      <c r="W71" s="768">
        <v>0</v>
      </c>
      <c r="X71" s="768">
        <v>0</v>
      </c>
      <c r="Y71" s="768">
        <v>2</v>
      </c>
      <c r="Z71" s="505">
        <v>3</v>
      </c>
      <c r="AA71" s="80"/>
      <c r="AB71" s="9"/>
      <c r="AC71" s="52"/>
      <c r="AD71" s="164"/>
      <c r="AE71" s="164"/>
      <c r="AF71" s="164"/>
      <c r="AG71" s="164"/>
      <c r="AH71" s="15"/>
    </row>
    <row r="72" spans="1:34">
      <c r="A72" s="718" t="s">
        <v>27</v>
      </c>
      <c r="B72" s="315" t="s">
        <v>233</v>
      </c>
      <c r="C72" s="316">
        <v>2</v>
      </c>
      <c r="D72" s="316">
        <v>0</v>
      </c>
      <c r="E72" s="316">
        <v>0</v>
      </c>
      <c r="F72" s="316">
        <v>2</v>
      </c>
      <c r="G72" s="719">
        <v>3</v>
      </c>
      <c r="I72" s="97"/>
      <c r="J72" s="547" t="s">
        <v>313</v>
      </c>
      <c r="K72" s="534" t="s">
        <v>130</v>
      </c>
      <c r="L72" s="551">
        <v>2</v>
      </c>
      <c r="M72" s="551">
        <v>0</v>
      </c>
      <c r="N72" s="551">
        <v>0</v>
      </c>
      <c r="O72" s="551">
        <v>2</v>
      </c>
      <c r="P72" s="505">
        <v>3</v>
      </c>
      <c r="R72" s="132"/>
      <c r="S72" s="73" t="s">
        <v>38</v>
      </c>
      <c r="T72" s="102" t="s">
        <v>27</v>
      </c>
      <c r="U72" s="41" t="s">
        <v>127</v>
      </c>
      <c r="V72" s="91">
        <v>3</v>
      </c>
      <c r="W72" s="91">
        <v>0</v>
      </c>
      <c r="X72" s="91">
        <v>0</v>
      </c>
      <c r="Y72" s="91">
        <v>3</v>
      </c>
      <c r="Z72" s="92">
        <v>5</v>
      </c>
      <c r="AA72" s="80"/>
      <c r="AB72" s="9"/>
      <c r="AC72" s="52"/>
      <c r="AD72" s="164"/>
      <c r="AE72" s="164"/>
      <c r="AF72" s="164"/>
      <c r="AG72" s="164"/>
      <c r="AH72" s="15"/>
    </row>
    <row r="73" spans="1:34" ht="30.75" thickBot="1">
      <c r="A73" s="720" t="s">
        <v>200</v>
      </c>
      <c r="B73" s="589"/>
      <c r="C73" s="582">
        <f>SUM(C66:C72)</f>
        <v>17</v>
      </c>
      <c r="D73" s="582">
        <f t="shared" ref="D73:G73" si="16">SUM(D66:D72)</f>
        <v>2</v>
      </c>
      <c r="E73" s="582">
        <f t="shared" si="16"/>
        <v>2</v>
      </c>
      <c r="F73" s="582">
        <f t="shared" si="16"/>
        <v>19</v>
      </c>
      <c r="G73" s="582">
        <f t="shared" si="16"/>
        <v>30</v>
      </c>
      <c r="I73" s="97"/>
      <c r="J73" s="787" t="s">
        <v>66</v>
      </c>
      <c r="K73" s="788"/>
      <c r="L73" s="559">
        <v>16</v>
      </c>
      <c r="M73" s="559">
        <v>0</v>
      </c>
      <c r="N73" s="559">
        <v>4</v>
      </c>
      <c r="O73" s="559">
        <v>18</v>
      </c>
      <c r="P73" s="560">
        <v>29</v>
      </c>
      <c r="R73" s="132"/>
      <c r="S73" s="73" t="s">
        <v>38</v>
      </c>
      <c r="T73" s="546" t="s">
        <v>27</v>
      </c>
      <c r="U73" s="544" t="s">
        <v>144</v>
      </c>
      <c r="V73" s="523">
        <v>3</v>
      </c>
      <c r="W73" s="523">
        <v>0</v>
      </c>
      <c r="X73" s="523">
        <v>0</v>
      </c>
      <c r="Y73" s="523">
        <v>3</v>
      </c>
      <c r="Z73" s="595">
        <v>5</v>
      </c>
      <c r="AA73" s="80"/>
      <c r="AB73" s="9"/>
      <c r="AC73" s="52"/>
      <c r="AD73" s="164"/>
      <c r="AE73" s="164"/>
      <c r="AF73" s="164"/>
      <c r="AG73" s="164"/>
      <c r="AH73" s="15"/>
    </row>
    <row r="74" spans="1:34">
      <c r="A74" s="254"/>
      <c r="B74" s="255"/>
      <c r="C74" s="258"/>
      <c r="D74" s="258"/>
      <c r="E74" s="258"/>
      <c r="F74" s="258"/>
      <c r="G74" s="259"/>
      <c r="I74" s="97"/>
      <c r="J74" s="254"/>
      <c r="K74" s="255"/>
      <c r="L74" s="258"/>
      <c r="M74" s="258"/>
      <c r="N74" s="258"/>
      <c r="O74" s="258"/>
      <c r="P74" s="111"/>
      <c r="R74" s="132"/>
      <c r="S74" s="75"/>
      <c r="T74" s="811" t="s">
        <v>39</v>
      </c>
      <c r="U74" s="812"/>
      <c r="V74" s="66">
        <f>SUM(V70:V73)</f>
        <v>10</v>
      </c>
      <c r="W74" s="66">
        <f t="shared" ref="W74:Z74" si="17">SUM(W70:W73)</f>
        <v>0</v>
      </c>
      <c r="X74" s="66">
        <f t="shared" si="17"/>
        <v>0</v>
      </c>
      <c r="Y74" s="66">
        <f t="shared" si="17"/>
        <v>10</v>
      </c>
      <c r="Z74" s="55">
        <f t="shared" si="17"/>
        <v>16</v>
      </c>
      <c r="AA74" s="80"/>
      <c r="AB74" s="9"/>
      <c r="AC74" s="52"/>
      <c r="AD74" s="164"/>
      <c r="AE74" s="164"/>
      <c r="AF74" s="164"/>
      <c r="AG74" s="164"/>
      <c r="AH74" s="15"/>
    </row>
    <row r="75" spans="1:34">
      <c r="A75" s="254"/>
      <c r="B75" s="255"/>
      <c r="C75" s="258"/>
      <c r="D75" s="258"/>
      <c r="E75" s="258"/>
      <c r="F75" s="258"/>
      <c r="G75" s="259"/>
      <c r="I75" s="97"/>
      <c r="J75" s="254"/>
      <c r="K75" s="255"/>
      <c r="L75" s="258"/>
      <c r="M75" s="258"/>
      <c r="N75" s="258"/>
      <c r="O75" s="258"/>
      <c r="P75" s="259"/>
      <c r="R75" s="132"/>
      <c r="S75" s="75"/>
      <c r="T75" s="778" t="s">
        <v>40</v>
      </c>
      <c r="U75" s="776"/>
      <c r="V75" s="11">
        <f>V74+V69</f>
        <v>16</v>
      </c>
      <c r="W75" s="11">
        <f>W74+W69</f>
        <v>0</v>
      </c>
      <c r="X75" s="11">
        <f>X74+X69</f>
        <v>4</v>
      </c>
      <c r="Y75" s="11">
        <f>Y74+Y69</f>
        <v>18</v>
      </c>
      <c r="Z75" s="12">
        <f>Z74+Z69</f>
        <v>29</v>
      </c>
      <c r="AA75" s="80"/>
      <c r="AB75" s="165" t="s">
        <v>40</v>
      </c>
      <c r="AC75" s="56"/>
      <c r="AD75" s="11">
        <v>3</v>
      </c>
      <c r="AE75" s="11">
        <v>0</v>
      </c>
      <c r="AF75" s="11">
        <v>0</v>
      </c>
      <c r="AG75" s="11">
        <v>3</v>
      </c>
      <c r="AH75" s="57">
        <v>5</v>
      </c>
    </row>
    <row r="76" spans="1:34" ht="15" customHeight="1">
      <c r="A76" s="254"/>
      <c r="B76" s="255"/>
      <c r="C76" s="258"/>
      <c r="D76" s="258"/>
      <c r="E76" s="258"/>
      <c r="F76" s="258"/>
      <c r="G76" s="259"/>
      <c r="I76" s="97"/>
      <c r="J76" s="254"/>
      <c r="K76" s="255"/>
      <c r="L76" s="258"/>
      <c r="M76" s="258"/>
      <c r="N76" s="258"/>
      <c r="O76" s="258"/>
      <c r="P76" s="259"/>
      <c r="R76" s="132"/>
      <c r="S76" s="73"/>
      <c r="T76" s="199"/>
      <c r="U76" s="132"/>
      <c r="V76" s="132"/>
      <c r="W76" s="132"/>
      <c r="X76" s="132"/>
      <c r="Y76" s="132"/>
      <c r="Z76" s="97"/>
      <c r="AA76" s="80"/>
      <c r="AB76" s="169"/>
      <c r="AC76" s="68"/>
      <c r="AD76" s="167"/>
      <c r="AE76" s="167"/>
      <c r="AF76" s="167"/>
      <c r="AG76" s="167"/>
      <c r="AH76" s="69"/>
    </row>
    <row r="77" spans="1:34" ht="15.75" thickBot="1">
      <c r="A77" s="796" t="s">
        <v>26</v>
      </c>
      <c r="B77" s="791"/>
      <c r="C77" s="791"/>
      <c r="D77" s="791"/>
      <c r="E77" s="791"/>
      <c r="F77" s="791"/>
      <c r="G77" s="792"/>
      <c r="I77" s="97"/>
      <c r="J77" s="796" t="s">
        <v>26</v>
      </c>
      <c r="K77" s="791"/>
      <c r="L77" s="791"/>
      <c r="M77" s="791"/>
      <c r="N77" s="791"/>
      <c r="O77" s="791"/>
      <c r="P77" s="792"/>
      <c r="R77" s="132"/>
      <c r="S77" s="199"/>
      <c r="T77" s="769"/>
      <c r="U77" s="770" t="s">
        <v>26</v>
      </c>
      <c r="V77" s="770"/>
      <c r="W77" s="770"/>
      <c r="X77" s="770"/>
      <c r="Y77" s="770"/>
      <c r="Z77" s="771"/>
      <c r="AA77" s="50"/>
      <c r="AB77" s="796" t="s">
        <v>26</v>
      </c>
      <c r="AC77" s="791"/>
      <c r="AD77" s="791"/>
      <c r="AE77" s="791"/>
      <c r="AF77" s="791"/>
      <c r="AG77" s="791"/>
      <c r="AH77" s="792"/>
    </row>
    <row r="78" spans="1:34">
      <c r="A78" s="715" t="s">
        <v>50</v>
      </c>
      <c r="B78" s="585" t="s">
        <v>51</v>
      </c>
      <c r="C78" s="586" t="s">
        <v>7</v>
      </c>
      <c r="D78" s="586" t="s">
        <v>52</v>
      </c>
      <c r="E78" s="586" t="s">
        <v>9</v>
      </c>
      <c r="F78" s="586" t="s">
        <v>53</v>
      </c>
      <c r="G78" s="716" t="s">
        <v>54</v>
      </c>
      <c r="I78" s="97"/>
      <c r="J78" s="552" t="s">
        <v>50</v>
      </c>
      <c r="K78" s="553" t="s">
        <v>51</v>
      </c>
      <c r="L78" s="554" t="s">
        <v>7</v>
      </c>
      <c r="M78" s="554" t="s">
        <v>52</v>
      </c>
      <c r="N78" s="554" t="s">
        <v>9</v>
      </c>
      <c r="O78" s="554" t="s">
        <v>53</v>
      </c>
      <c r="P78" s="556" t="s">
        <v>54</v>
      </c>
      <c r="R78" s="132"/>
      <c r="S78" s="199"/>
      <c r="T78" s="2" t="s">
        <v>5</v>
      </c>
      <c r="U78" s="3" t="s">
        <v>6</v>
      </c>
      <c r="V78" s="4" t="s">
        <v>7</v>
      </c>
      <c r="W78" s="4" t="s">
        <v>8</v>
      </c>
      <c r="X78" s="4" t="s">
        <v>9</v>
      </c>
      <c r="Y78" s="4" t="s">
        <v>10</v>
      </c>
      <c r="Z78" s="562" t="s">
        <v>11</v>
      </c>
      <c r="AA78" s="50"/>
      <c r="AB78" s="2" t="s">
        <v>5</v>
      </c>
      <c r="AC78" s="3" t="s">
        <v>6</v>
      </c>
      <c r="AD78" s="4" t="s">
        <v>7</v>
      </c>
      <c r="AE78" s="4" t="s">
        <v>8</v>
      </c>
      <c r="AF78" s="4" t="s">
        <v>9</v>
      </c>
      <c r="AG78" s="4" t="s">
        <v>10</v>
      </c>
      <c r="AH78" s="5" t="s">
        <v>11</v>
      </c>
    </row>
    <row r="79" spans="1:34" ht="15" customHeight="1">
      <c r="A79" s="708" t="s">
        <v>145</v>
      </c>
      <c r="B79" s="578" t="s">
        <v>146</v>
      </c>
      <c r="C79" s="678">
        <v>3</v>
      </c>
      <c r="D79" s="678">
        <v>2</v>
      </c>
      <c r="E79" s="678">
        <v>0</v>
      </c>
      <c r="F79" s="678">
        <v>3</v>
      </c>
      <c r="G79" s="709">
        <v>7</v>
      </c>
      <c r="I79" s="97"/>
      <c r="J79" s="541" t="s">
        <v>314</v>
      </c>
      <c r="K79" s="536" t="s">
        <v>140</v>
      </c>
      <c r="L79" s="523">
        <v>0</v>
      </c>
      <c r="M79" s="523">
        <v>0</v>
      </c>
      <c r="N79" s="523">
        <v>4</v>
      </c>
      <c r="O79" s="523">
        <v>2</v>
      </c>
      <c r="P79" s="595">
        <v>3</v>
      </c>
      <c r="R79" s="132"/>
      <c r="S79" s="199" t="s">
        <v>36</v>
      </c>
      <c r="T79" s="541" t="s">
        <v>315</v>
      </c>
      <c r="U79" s="536" t="s">
        <v>99</v>
      </c>
      <c r="V79" s="523">
        <v>2</v>
      </c>
      <c r="W79" s="523">
        <v>0</v>
      </c>
      <c r="X79" s="523">
        <v>0</v>
      </c>
      <c r="Y79" s="523">
        <v>2</v>
      </c>
      <c r="Z79" s="595">
        <v>3</v>
      </c>
      <c r="AA79" s="80"/>
      <c r="AB79" s="133" t="s">
        <v>141</v>
      </c>
      <c r="AC79" s="94" t="s">
        <v>142</v>
      </c>
      <c r="AD79" s="91">
        <v>3</v>
      </c>
      <c r="AE79" s="91">
        <v>0</v>
      </c>
      <c r="AF79" s="91">
        <v>0</v>
      </c>
      <c r="AG79" s="91">
        <v>3</v>
      </c>
      <c r="AH79" s="92">
        <v>5</v>
      </c>
    </row>
    <row r="80" spans="1:34">
      <c r="A80" s="708" t="s">
        <v>225</v>
      </c>
      <c r="B80" s="578" t="s">
        <v>226</v>
      </c>
      <c r="C80" s="678">
        <v>3</v>
      </c>
      <c r="D80" s="678">
        <v>0</v>
      </c>
      <c r="E80" s="678">
        <v>2</v>
      </c>
      <c r="F80" s="678">
        <v>4</v>
      </c>
      <c r="G80" s="717">
        <v>7</v>
      </c>
      <c r="I80" s="97"/>
      <c r="J80" s="541" t="s">
        <v>315</v>
      </c>
      <c r="K80" s="536" t="s">
        <v>99</v>
      </c>
      <c r="L80" s="523">
        <v>2</v>
      </c>
      <c r="M80" s="523">
        <v>0</v>
      </c>
      <c r="N80" s="523">
        <v>0</v>
      </c>
      <c r="O80" s="523">
        <v>2</v>
      </c>
      <c r="P80" s="595">
        <v>3</v>
      </c>
      <c r="R80" s="132"/>
      <c r="S80" s="199" t="s">
        <v>36</v>
      </c>
      <c r="T80" s="93" t="s">
        <v>139</v>
      </c>
      <c r="U80" s="94" t="s">
        <v>140</v>
      </c>
      <c r="V80" s="91">
        <v>0</v>
      </c>
      <c r="W80" s="91">
        <v>0</v>
      </c>
      <c r="X80" s="91">
        <v>4</v>
      </c>
      <c r="Y80" s="91">
        <v>2</v>
      </c>
      <c r="Z80" s="92">
        <v>3</v>
      </c>
      <c r="AA80" s="80"/>
      <c r="AB80" s="106"/>
      <c r="AC80" s="94"/>
      <c r="AD80" s="95"/>
      <c r="AE80" s="95"/>
      <c r="AF80" s="95"/>
      <c r="AG80" s="95"/>
      <c r="AH80" s="96"/>
    </row>
    <row r="81" spans="1:34">
      <c r="A81" s="721" t="s">
        <v>336</v>
      </c>
      <c r="B81" s="313" t="s">
        <v>223</v>
      </c>
      <c r="C81" s="314">
        <v>3</v>
      </c>
      <c r="D81" s="314">
        <v>0</v>
      </c>
      <c r="E81" s="314">
        <v>2</v>
      </c>
      <c r="F81" s="314">
        <v>4</v>
      </c>
      <c r="G81" s="719">
        <v>7</v>
      </c>
      <c r="I81" s="97"/>
      <c r="J81" s="541" t="s">
        <v>316</v>
      </c>
      <c r="K81" s="536" t="s">
        <v>106</v>
      </c>
      <c r="L81" s="523">
        <v>0</v>
      </c>
      <c r="M81" s="523">
        <v>0</v>
      </c>
      <c r="N81" s="523">
        <v>4</v>
      </c>
      <c r="O81" s="523">
        <v>2</v>
      </c>
      <c r="P81" s="595">
        <v>3</v>
      </c>
      <c r="R81" s="132"/>
      <c r="S81" s="199" t="s">
        <v>36</v>
      </c>
      <c r="T81" s="106" t="s">
        <v>141</v>
      </c>
      <c r="U81" s="94" t="s">
        <v>142</v>
      </c>
      <c r="V81" s="91">
        <v>3</v>
      </c>
      <c r="W81" s="91">
        <v>0</v>
      </c>
      <c r="X81" s="91">
        <v>0</v>
      </c>
      <c r="Y81" s="91">
        <v>3</v>
      </c>
      <c r="Z81" s="92">
        <v>5</v>
      </c>
      <c r="AA81" s="80"/>
      <c r="AB81" s="9"/>
      <c r="AC81" s="52"/>
      <c r="AD81" s="164"/>
      <c r="AE81" s="164"/>
      <c r="AF81" s="164"/>
      <c r="AG81" s="164"/>
      <c r="AH81" s="15"/>
    </row>
    <row r="82" spans="1:34">
      <c r="A82" s="722" t="s">
        <v>228</v>
      </c>
      <c r="B82" s="309" t="s">
        <v>229</v>
      </c>
      <c r="C82" s="678">
        <v>0</v>
      </c>
      <c r="D82" s="678">
        <v>0</v>
      </c>
      <c r="E82" s="678">
        <v>0</v>
      </c>
      <c r="F82" s="678">
        <v>0</v>
      </c>
      <c r="G82" s="599">
        <v>4</v>
      </c>
      <c r="I82" s="97"/>
      <c r="J82" s="545" t="s">
        <v>297</v>
      </c>
      <c r="K82" s="519" t="s">
        <v>143</v>
      </c>
      <c r="L82" s="523">
        <v>3</v>
      </c>
      <c r="M82" s="523">
        <v>0</v>
      </c>
      <c r="N82" s="523">
        <v>0</v>
      </c>
      <c r="O82" s="523">
        <v>3</v>
      </c>
      <c r="P82" s="595">
        <v>5</v>
      </c>
      <c r="R82" s="132"/>
      <c r="S82" s="199" t="s">
        <v>36</v>
      </c>
      <c r="T82" s="107" t="s">
        <v>82</v>
      </c>
      <c r="U82" s="41" t="s">
        <v>143</v>
      </c>
      <c r="V82" s="91">
        <v>3</v>
      </c>
      <c r="W82" s="91">
        <v>0</v>
      </c>
      <c r="X82" s="91">
        <v>0</v>
      </c>
      <c r="Y82" s="91">
        <v>3</v>
      </c>
      <c r="Z82" s="92">
        <v>5</v>
      </c>
      <c r="AA82" s="80"/>
      <c r="AB82" s="9"/>
      <c r="AC82" s="52"/>
      <c r="AD82" s="164"/>
      <c r="AE82" s="164"/>
      <c r="AF82" s="164"/>
      <c r="AG82" s="164"/>
      <c r="AH82" s="15"/>
    </row>
    <row r="83" spans="1:34">
      <c r="A83" s="708" t="s">
        <v>43</v>
      </c>
      <c r="B83" s="578" t="s">
        <v>143</v>
      </c>
      <c r="C83" s="678">
        <v>3</v>
      </c>
      <c r="D83" s="678">
        <v>0</v>
      </c>
      <c r="E83" s="678">
        <v>0</v>
      </c>
      <c r="F83" s="678">
        <v>3</v>
      </c>
      <c r="G83" s="709">
        <v>5</v>
      </c>
      <c r="I83" s="97"/>
      <c r="J83" s="564" t="s">
        <v>317</v>
      </c>
      <c r="K83" s="536" t="s">
        <v>142</v>
      </c>
      <c r="L83" s="523">
        <v>3</v>
      </c>
      <c r="M83" s="523">
        <v>0</v>
      </c>
      <c r="N83" s="523">
        <v>0</v>
      </c>
      <c r="O83" s="523">
        <v>3</v>
      </c>
      <c r="P83" s="595">
        <v>5</v>
      </c>
      <c r="R83" s="132"/>
      <c r="S83" s="199" t="s">
        <v>36</v>
      </c>
      <c r="T83" s="541" t="s">
        <v>316</v>
      </c>
      <c r="U83" s="536" t="s">
        <v>106</v>
      </c>
      <c r="V83" s="523">
        <v>0</v>
      </c>
      <c r="W83" s="523">
        <v>0</v>
      </c>
      <c r="X83" s="523">
        <v>4</v>
      </c>
      <c r="Y83" s="523">
        <v>2</v>
      </c>
      <c r="Z83" s="595">
        <v>3</v>
      </c>
      <c r="AA83" s="80"/>
      <c r="AB83" s="9"/>
      <c r="AC83" s="52"/>
      <c r="AD83" s="164"/>
      <c r="AE83" s="164"/>
      <c r="AF83" s="164"/>
      <c r="AG83" s="164"/>
      <c r="AH83" s="15"/>
    </row>
    <row r="84" spans="1:34">
      <c r="A84" s="837" t="s">
        <v>66</v>
      </c>
      <c r="B84" s="838"/>
      <c r="C84" s="312">
        <v>12</v>
      </c>
      <c r="D84" s="312">
        <v>2</v>
      </c>
      <c r="E84" s="312">
        <v>4</v>
      </c>
      <c r="F84" s="312">
        <v>14</v>
      </c>
      <c r="G84" s="723">
        <v>30</v>
      </c>
      <c r="I84" s="97"/>
      <c r="J84" s="541" t="s">
        <v>318</v>
      </c>
      <c r="K84" s="536" t="s">
        <v>146</v>
      </c>
      <c r="L84" s="523">
        <v>3</v>
      </c>
      <c r="M84" s="523">
        <v>2</v>
      </c>
      <c r="N84" s="523">
        <v>0</v>
      </c>
      <c r="O84" s="523">
        <v>4</v>
      </c>
      <c r="P84" s="595">
        <v>7</v>
      </c>
      <c r="R84" s="132"/>
      <c r="S84" s="199" t="s">
        <v>36</v>
      </c>
      <c r="T84" s="102" t="s">
        <v>147</v>
      </c>
      <c r="U84" s="41" t="s">
        <v>148</v>
      </c>
      <c r="V84" s="37">
        <v>0</v>
      </c>
      <c r="W84" s="37">
        <v>0</v>
      </c>
      <c r="X84" s="37">
        <v>0</v>
      </c>
      <c r="Y84" s="37">
        <v>0</v>
      </c>
      <c r="Z84" s="195">
        <v>4</v>
      </c>
      <c r="AA84" s="80"/>
      <c r="AB84" s="9"/>
      <c r="AC84" s="52"/>
      <c r="AD84" s="164"/>
      <c r="AE84" s="164"/>
      <c r="AF84" s="164"/>
      <c r="AG84" s="164"/>
      <c r="AH84" s="15"/>
    </row>
    <row r="85" spans="1:34">
      <c r="A85" s="847"/>
      <c r="B85" s="848"/>
      <c r="C85" s="227"/>
      <c r="D85" s="227"/>
      <c r="E85" s="227"/>
      <c r="F85" s="227"/>
      <c r="G85" s="724"/>
      <c r="I85" s="97"/>
      <c r="J85" s="546" t="s">
        <v>319</v>
      </c>
      <c r="K85" s="519" t="s">
        <v>148</v>
      </c>
      <c r="L85" s="533">
        <v>0</v>
      </c>
      <c r="M85" s="533">
        <v>0</v>
      </c>
      <c r="N85" s="533">
        <v>0</v>
      </c>
      <c r="O85" s="533">
        <v>0</v>
      </c>
      <c r="P85" s="563">
        <v>4</v>
      </c>
      <c r="R85" s="132"/>
      <c r="S85" s="73"/>
      <c r="T85" s="772"/>
      <c r="U85" s="773" t="s">
        <v>37</v>
      </c>
      <c r="V85" s="66">
        <f>SUM(V79:V84)</f>
        <v>8</v>
      </c>
      <c r="W85" s="66">
        <f t="shared" ref="W85:Z85" si="18">SUM(W79:W84)</f>
        <v>0</v>
      </c>
      <c r="X85" s="66">
        <f t="shared" si="18"/>
        <v>8</v>
      </c>
      <c r="Y85" s="66">
        <f t="shared" si="18"/>
        <v>12</v>
      </c>
      <c r="Z85" s="55">
        <f t="shared" si="18"/>
        <v>23</v>
      </c>
      <c r="AA85" s="80"/>
      <c r="AB85" s="9"/>
      <c r="AC85" s="52"/>
      <c r="AD85" s="164"/>
      <c r="AE85" s="164"/>
      <c r="AF85" s="164"/>
      <c r="AG85" s="164"/>
      <c r="AH85" s="15"/>
    </row>
    <row r="86" spans="1:34" ht="15.75" thickBot="1">
      <c r="A86" s="128"/>
      <c r="B86" s="549"/>
      <c r="C86" s="549"/>
      <c r="D86" s="549"/>
      <c r="E86" s="549"/>
      <c r="F86" s="549"/>
      <c r="G86" s="129"/>
      <c r="I86" s="97"/>
      <c r="J86" s="787" t="s">
        <v>66</v>
      </c>
      <c r="K86" s="788"/>
      <c r="L86" s="565">
        <v>11</v>
      </c>
      <c r="M86" s="565">
        <v>2</v>
      </c>
      <c r="N86" s="565">
        <v>4</v>
      </c>
      <c r="O86" s="565">
        <v>16</v>
      </c>
      <c r="P86" s="603">
        <v>30</v>
      </c>
      <c r="R86" s="132"/>
      <c r="S86" s="199" t="s">
        <v>38</v>
      </c>
      <c r="T86" s="93" t="s">
        <v>145</v>
      </c>
      <c r="U86" s="94" t="s">
        <v>146</v>
      </c>
      <c r="V86" s="91">
        <v>3</v>
      </c>
      <c r="W86" s="91">
        <v>2</v>
      </c>
      <c r="X86" s="91">
        <v>0</v>
      </c>
      <c r="Y86" s="91">
        <v>4</v>
      </c>
      <c r="Z86" s="92">
        <v>7</v>
      </c>
      <c r="AA86" s="80"/>
      <c r="AB86" s="9"/>
      <c r="AC86" s="52"/>
      <c r="AD86" s="164"/>
      <c r="AE86" s="164"/>
      <c r="AF86" s="164"/>
      <c r="AG86" s="164"/>
      <c r="AH86" s="15"/>
    </row>
    <row r="87" spans="1:34" ht="15" customHeight="1">
      <c r="A87" s="128"/>
      <c r="B87" s="549"/>
      <c r="C87" s="549"/>
      <c r="D87" s="549"/>
      <c r="E87" s="549"/>
      <c r="F87" s="549"/>
      <c r="G87" s="129"/>
      <c r="I87" s="97"/>
      <c r="J87" s="36"/>
      <c r="K87" s="142"/>
      <c r="L87" s="37"/>
      <c r="M87" s="37"/>
      <c r="N87" s="37"/>
      <c r="O87" s="37"/>
      <c r="P87" s="512"/>
      <c r="R87" s="132"/>
      <c r="S87" s="75"/>
      <c r="T87" s="811" t="s">
        <v>39</v>
      </c>
      <c r="U87" s="812"/>
      <c r="V87" s="66">
        <f>SUM(V86:V86)</f>
        <v>3</v>
      </c>
      <c r="W87" s="66">
        <f>SUM(W86:W86)</f>
        <v>2</v>
      </c>
      <c r="X87" s="66">
        <f>SUM(X86:X86)</f>
        <v>0</v>
      </c>
      <c r="Y87" s="66">
        <f>SUM(Y86:Y86)</f>
        <v>4</v>
      </c>
      <c r="Z87" s="55">
        <f>SUM(Z86:Z86)</f>
        <v>7</v>
      </c>
      <c r="AA87" s="50"/>
      <c r="AB87" s="165" t="s">
        <v>40</v>
      </c>
      <c r="AC87" s="56"/>
      <c r="AD87" s="164">
        <f>SUM(AD79:AD80)</f>
        <v>3</v>
      </c>
      <c r="AE87" s="164">
        <f>SUM(AE79:AE80)</f>
        <v>0</v>
      </c>
      <c r="AF87" s="164">
        <f>SUM(AF79:AF80)</f>
        <v>0</v>
      </c>
      <c r="AG87" s="164">
        <f>SUM(AG79:AG80)</f>
        <v>3</v>
      </c>
      <c r="AH87" s="15">
        <f>SUM(AH79:AH80)</f>
        <v>5</v>
      </c>
    </row>
    <row r="88" spans="1:34">
      <c r="A88" s="128"/>
      <c r="B88" s="549"/>
      <c r="C88" s="549"/>
      <c r="D88" s="549"/>
      <c r="E88" s="549"/>
      <c r="F88" s="549"/>
      <c r="G88" s="129"/>
      <c r="I88" s="97"/>
      <c r="J88" s="254"/>
      <c r="K88" s="255"/>
      <c r="L88" s="24"/>
      <c r="M88" s="24"/>
      <c r="N88" s="24"/>
      <c r="O88" s="24"/>
      <c r="P88" s="25"/>
      <c r="R88" s="132"/>
      <c r="S88" s="75"/>
      <c r="T88" s="778" t="s">
        <v>40</v>
      </c>
      <c r="U88" s="776"/>
      <c r="V88" s="11">
        <f>V87+V85</f>
        <v>11</v>
      </c>
      <c r="W88" s="11">
        <f>W87+W85</f>
        <v>2</v>
      </c>
      <c r="X88" s="11">
        <f>X87+X85</f>
        <v>8</v>
      </c>
      <c r="Y88" s="11">
        <f>Y87+Y85</f>
        <v>16</v>
      </c>
      <c r="Z88" s="12">
        <f>Z87+Z85</f>
        <v>30</v>
      </c>
      <c r="AA88" s="80"/>
      <c r="AB88" s="169"/>
      <c r="AC88" s="68"/>
      <c r="AD88" s="167"/>
      <c r="AE88" s="167"/>
      <c r="AF88" s="167"/>
      <c r="AG88" s="167"/>
      <c r="AH88" s="69"/>
    </row>
    <row r="89" spans="1:34">
      <c r="A89" s="128"/>
      <c r="B89" s="549"/>
      <c r="C89" s="549"/>
      <c r="D89" s="549"/>
      <c r="E89" s="549"/>
      <c r="F89" s="549"/>
      <c r="G89" s="129"/>
      <c r="I89" s="97"/>
      <c r="J89" s="254"/>
      <c r="K89" s="255"/>
      <c r="L89" s="24"/>
      <c r="M89" s="24"/>
      <c r="N89" s="24"/>
      <c r="O89" s="24"/>
      <c r="P89" s="25"/>
      <c r="R89" s="132"/>
      <c r="S89" s="199"/>
      <c r="T89" s="774"/>
      <c r="U89" s="775"/>
      <c r="V89" s="770"/>
      <c r="W89" s="770"/>
      <c r="X89" s="770"/>
      <c r="Y89" s="770"/>
      <c r="Z89" s="771"/>
      <c r="AA89" s="80"/>
      <c r="AB89" s="169"/>
      <c r="AC89" s="68"/>
      <c r="AD89" s="167"/>
      <c r="AE89" s="167"/>
      <c r="AF89" s="167"/>
      <c r="AG89" s="167"/>
      <c r="AH89" s="69"/>
    </row>
    <row r="90" spans="1:34" ht="15" customHeight="1">
      <c r="A90" s="126"/>
      <c r="B90" s="548"/>
      <c r="C90" s="548"/>
      <c r="D90" s="548"/>
      <c r="E90" s="548"/>
      <c r="F90" s="548"/>
      <c r="G90" s="127"/>
      <c r="I90" s="97"/>
      <c r="J90" s="21"/>
      <c r="K90" s="22"/>
      <c r="L90" s="22"/>
      <c r="M90" s="22"/>
      <c r="N90" s="22"/>
      <c r="O90" s="22"/>
      <c r="P90" s="23"/>
      <c r="R90" s="132"/>
      <c r="S90" s="199"/>
      <c r="T90" s="774"/>
      <c r="U90" s="775"/>
      <c r="V90" s="770"/>
      <c r="W90" s="770"/>
      <c r="X90" s="770"/>
      <c r="Y90" s="770"/>
      <c r="Z90" s="771"/>
      <c r="AA90" s="80"/>
      <c r="AB90" s="169"/>
      <c r="AC90" s="68"/>
      <c r="AD90" s="167"/>
      <c r="AE90" s="167"/>
      <c r="AF90" s="167"/>
      <c r="AG90" s="167"/>
      <c r="AH90" s="69"/>
    </row>
    <row r="91" spans="1:34" ht="15.75" thickBot="1">
      <c r="A91" s="796" t="s">
        <v>28</v>
      </c>
      <c r="B91" s="791"/>
      <c r="C91" s="791"/>
      <c r="D91" s="791"/>
      <c r="E91" s="791"/>
      <c r="F91" s="791"/>
      <c r="G91" s="792"/>
      <c r="I91" s="97"/>
      <c r="J91" s="796" t="s">
        <v>28</v>
      </c>
      <c r="K91" s="791"/>
      <c r="L91" s="791"/>
      <c r="M91" s="791"/>
      <c r="N91" s="791"/>
      <c r="O91" s="791"/>
      <c r="P91" s="792"/>
      <c r="R91" s="132"/>
      <c r="S91" s="199"/>
      <c r="T91" s="769"/>
      <c r="U91" s="770" t="s">
        <v>28</v>
      </c>
      <c r="V91" s="770"/>
      <c r="W91" s="770"/>
      <c r="X91" s="770"/>
      <c r="Y91" s="770"/>
      <c r="Z91" s="771"/>
      <c r="AA91" s="80"/>
      <c r="AB91" s="21"/>
      <c r="AC91" s="22"/>
      <c r="AD91" s="22"/>
      <c r="AE91" s="22"/>
      <c r="AF91" s="22"/>
      <c r="AG91" s="22"/>
      <c r="AH91" s="23"/>
    </row>
    <row r="92" spans="1:34" ht="15" customHeight="1">
      <c r="A92" s="715" t="s">
        <v>50</v>
      </c>
      <c r="B92" s="585" t="s">
        <v>51</v>
      </c>
      <c r="C92" s="577" t="s">
        <v>7</v>
      </c>
      <c r="D92" s="586" t="s">
        <v>52</v>
      </c>
      <c r="E92" s="586" t="s">
        <v>9</v>
      </c>
      <c r="F92" s="586" t="s">
        <v>53</v>
      </c>
      <c r="G92" s="707" t="s">
        <v>54</v>
      </c>
      <c r="I92" s="97"/>
      <c r="J92" s="552" t="s">
        <v>50</v>
      </c>
      <c r="K92" s="553" t="s">
        <v>51</v>
      </c>
      <c r="L92" s="554" t="s">
        <v>7</v>
      </c>
      <c r="M92" s="554" t="s">
        <v>52</v>
      </c>
      <c r="N92" s="554" t="s">
        <v>9</v>
      </c>
      <c r="O92" s="554" t="s">
        <v>53</v>
      </c>
      <c r="P92" s="556" t="s">
        <v>54</v>
      </c>
      <c r="R92" s="132"/>
      <c r="S92" s="199"/>
      <c r="T92" s="2" t="s">
        <v>5</v>
      </c>
      <c r="U92" s="3" t="s">
        <v>6</v>
      </c>
      <c r="V92" s="4" t="s">
        <v>7</v>
      </c>
      <c r="W92" s="4" t="s">
        <v>8</v>
      </c>
      <c r="X92" s="4" t="s">
        <v>9</v>
      </c>
      <c r="Y92" s="4" t="s">
        <v>10</v>
      </c>
      <c r="Z92" s="562" t="s">
        <v>11</v>
      </c>
      <c r="AA92" s="80"/>
      <c r="AB92" s="796" t="s">
        <v>28</v>
      </c>
      <c r="AC92" s="791"/>
      <c r="AD92" s="791"/>
      <c r="AE92" s="791"/>
      <c r="AF92" s="791"/>
      <c r="AG92" s="791"/>
      <c r="AH92" s="792"/>
    </row>
    <row r="93" spans="1:34">
      <c r="A93" s="725" t="s">
        <v>230</v>
      </c>
      <c r="B93" s="309" t="s">
        <v>125</v>
      </c>
      <c r="C93" s="678">
        <v>2</v>
      </c>
      <c r="D93" s="678">
        <v>0</v>
      </c>
      <c r="E93" s="678">
        <v>0</v>
      </c>
      <c r="F93" s="678">
        <v>2</v>
      </c>
      <c r="G93" s="599">
        <v>3</v>
      </c>
      <c r="I93" s="97"/>
      <c r="J93" s="546" t="s">
        <v>320</v>
      </c>
      <c r="K93" s="519" t="s">
        <v>154</v>
      </c>
      <c r="L93" s="523">
        <v>2</v>
      </c>
      <c r="M93" s="523">
        <v>2</v>
      </c>
      <c r="N93" s="523">
        <v>0</v>
      </c>
      <c r="O93" s="523">
        <v>3</v>
      </c>
      <c r="P93" s="595">
        <v>5</v>
      </c>
      <c r="R93" s="132"/>
      <c r="S93" s="199" t="s">
        <v>36</v>
      </c>
      <c r="T93" s="93" t="s">
        <v>153</v>
      </c>
      <c r="U93" s="41" t="s">
        <v>154</v>
      </c>
      <c r="V93" s="91">
        <v>2</v>
      </c>
      <c r="W93" s="91">
        <v>2</v>
      </c>
      <c r="X93" s="91">
        <v>0</v>
      </c>
      <c r="Y93" s="91">
        <v>3</v>
      </c>
      <c r="Z93" s="92">
        <v>8</v>
      </c>
      <c r="AA93" s="80"/>
      <c r="AB93" s="2" t="s">
        <v>5</v>
      </c>
      <c r="AC93" s="3" t="s">
        <v>6</v>
      </c>
      <c r="AD93" s="4" t="s">
        <v>7</v>
      </c>
      <c r="AE93" s="4" t="s">
        <v>8</v>
      </c>
      <c r="AF93" s="4" t="s">
        <v>9</v>
      </c>
      <c r="AG93" s="4" t="s">
        <v>10</v>
      </c>
      <c r="AH93" s="5" t="s">
        <v>11</v>
      </c>
    </row>
    <row r="94" spans="1:34">
      <c r="A94" s="712" t="s">
        <v>337</v>
      </c>
      <c r="B94" s="581" t="s">
        <v>154</v>
      </c>
      <c r="C94" s="584">
        <v>0</v>
      </c>
      <c r="D94" s="584">
        <v>0</v>
      </c>
      <c r="E94" s="584">
        <v>6</v>
      </c>
      <c r="F94" s="584">
        <v>3</v>
      </c>
      <c r="G94" s="717">
        <v>5</v>
      </c>
      <c r="I94" s="97"/>
      <c r="J94" s="541" t="s">
        <v>321</v>
      </c>
      <c r="K94" s="536" t="s">
        <v>156</v>
      </c>
      <c r="L94" s="523">
        <v>3</v>
      </c>
      <c r="M94" s="523">
        <v>0</v>
      </c>
      <c r="N94" s="523">
        <v>0</v>
      </c>
      <c r="O94" s="523">
        <v>3</v>
      </c>
      <c r="P94" s="595">
        <v>5</v>
      </c>
      <c r="R94" s="132"/>
      <c r="S94" s="199" t="s">
        <v>36</v>
      </c>
      <c r="T94" s="93" t="s">
        <v>155</v>
      </c>
      <c r="U94" s="94" t="s">
        <v>156</v>
      </c>
      <c r="V94" s="91">
        <v>3</v>
      </c>
      <c r="W94" s="91">
        <v>0</v>
      </c>
      <c r="X94" s="91">
        <v>0</v>
      </c>
      <c r="Y94" s="91">
        <v>3</v>
      </c>
      <c r="Z94" s="92">
        <v>5</v>
      </c>
      <c r="AA94" s="80"/>
      <c r="AB94" s="174" t="s">
        <v>155</v>
      </c>
      <c r="AC94" s="94" t="s">
        <v>156</v>
      </c>
      <c r="AD94" s="91">
        <v>3</v>
      </c>
      <c r="AE94" s="91">
        <v>0</v>
      </c>
      <c r="AF94" s="91">
        <v>0</v>
      </c>
      <c r="AG94" s="91">
        <v>3</v>
      </c>
      <c r="AH94" s="92">
        <v>5</v>
      </c>
    </row>
    <row r="95" spans="1:34" ht="15" customHeight="1">
      <c r="A95" s="726" t="s">
        <v>43</v>
      </c>
      <c r="B95" s="310" t="s">
        <v>157</v>
      </c>
      <c r="C95" s="311">
        <v>3</v>
      </c>
      <c r="D95" s="311">
        <v>0</v>
      </c>
      <c r="E95" s="311">
        <v>0</v>
      </c>
      <c r="F95" s="311">
        <v>3</v>
      </c>
      <c r="G95" s="727">
        <v>5</v>
      </c>
      <c r="I95" s="97"/>
      <c r="J95" s="546" t="s">
        <v>82</v>
      </c>
      <c r="K95" s="519" t="s">
        <v>157</v>
      </c>
      <c r="L95" s="523">
        <v>3</v>
      </c>
      <c r="M95" s="523">
        <v>0</v>
      </c>
      <c r="N95" s="523">
        <v>0</v>
      </c>
      <c r="O95" s="523">
        <v>3</v>
      </c>
      <c r="P95" s="595">
        <v>5</v>
      </c>
      <c r="R95" s="132"/>
      <c r="S95" s="199" t="s">
        <v>36</v>
      </c>
      <c r="T95" s="102" t="s">
        <v>82</v>
      </c>
      <c r="U95" s="41" t="s">
        <v>157</v>
      </c>
      <c r="V95" s="91">
        <v>3</v>
      </c>
      <c r="W95" s="91">
        <v>0</v>
      </c>
      <c r="X95" s="91">
        <v>0</v>
      </c>
      <c r="Y95" s="91">
        <v>3</v>
      </c>
      <c r="Z95" s="92">
        <v>5</v>
      </c>
      <c r="AA95" s="80"/>
      <c r="AB95" s="9"/>
      <c r="AC95" s="52"/>
      <c r="AD95" s="164"/>
      <c r="AE95" s="164"/>
      <c r="AF95" s="164"/>
      <c r="AG95" s="164"/>
      <c r="AH95" s="15"/>
    </row>
    <row r="96" spans="1:34">
      <c r="A96" s="708" t="s">
        <v>27</v>
      </c>
      <c r="B96" s="578" t="s">
        <v>172</v>
      </c>
      <c r="C96" s="678">
        <v>3</v>
      </c>
      <c r="D96" s="678">
        <v>0</v>
      </c>
      <c r="E96" s="678">
        <v>0</v>
      </c>
      <c r="F96" s="678">
        <v>3</v>
      </c>
      <c r="G96" s="717">
        <v>5</v>
      </c>
      <c r="I96" s="97"/>
      <c r="J96" s="546" t="s">
        <v>27</v>
      </c>
      <c r="K96" s="544" t="s">
        <v>167</v>
      </c>
      <c r="L96" s="523">
        <v>3</v>
      </c>
      <c r="M96" s="523">
        <v>0</v>
      </c>
      <c r="N96" s="523">
        <v>0</v>
      </c>
      <c r="O96" s="523">
        <v>3</v>
      </c>
      <c r="P96" s="595">
        <v>5</v>
      </c>
      <c r="R96" s="132"/>
      <c r="S96" s="73"/>
      <c r="T96" s="772"/>
      <c r="U96" s="773" t="s">
        <v>37</v>
      </c>
      <c r="V96" s="66">
        <f>SUM(V93:V95)</f>
        <v>8</v>
      </c>
      <c r="W96" s="66">
        <f t="shared" ref="W96:Z96" si="19">SUM(W93:W95)</f>
        <v>2</v>
      </c>
      <c r="X96" s="66">
        <f t="shared" si="19"/>
        <v>0</v>
      </c>
      <c r="Y96" s="66">
        <f t="shared" si="19"/>
        <v>9</v>
      </c>
      <c r="Z96" s="55">
        <f t="shared" si="19"/>
        <v>18</v>
      </c>
      <c r="AA96" s="80"/>
      <c r="AB96" s="9"/>
      <c r="AC96" s="52"/>
      <c r="AD96" s="164"/>
      <c r="AE96" s="164"/>
      <c r="AF96" s="164"/>
      <c r="AG96" s="164"/>
      <c r="AH96" s="15"/>
    </row>
    <row r="97" spans="1:34">
      <c r="A97" s="708" t="s">
        <v>27</v>
      </c>
      <c r="B97" s="578" t="s">
        <v>338</v>
      </c>
      <c r="C97" s="678">
        <v>3</v>
      </c>
      <c r="D97" s="678">
        <v>0</v>
      </c>
      <c r="E97" s="678">
        <v>0</v>
      </c>
      <c r="F97" s="678">
        <v>3</v>
      </c>
      <c r="G97" s="709">
        <v>5</v>
      </c>
      <c r="I97" s="97"/>
      <c r="J97" s="546" t="s">
        <v>27</v>
      </c>
      <c r="K97" s="550" t="s">
        <v>128</v>
      </c>
      <c r="L97" s="523">
        <v>2</v>
      </c>
      <c r="M97" s="523">
        <v>0</v>
      </c>
      <c r="N97" s="523">
        <v>0</v>
      </c>
      <c r="O97" s="523">
        <v>2</v>
      </c>
      <c r="P97" s="595">
        <v>3</v>
      </c>
      <c r="R97" s="132"/>
      <c r="S97" s="73" t="s">
        <v>38</v>
      </c>
      <c r="T97" s="546" t="s">
        <v>27</v>
      </c>
      <c r="U97" s="544" t="s">
        <v>167</v>
      </c>
      <c r="V97" s="523">
        <v>3</v>
      </c>
      <c r="W97" s="523">
        <v>0</v>
      </c>
      <c r="X97" s="523">
        <v>0</v>
      </c>
      <c r="Y97" s="523">
        <v>3</v>
      </c>
      <c r="Z97" s="595">
        <v>5</v>
      </c>
      <c r="AA97" s="80"/>
      <c r="AB97" s="9"/>
      <c r="AC97" s="52"/>
      <c r="AD97" s="164"/>
      <c r="AE97" s="164"/>
      <c r="AF97" s="164"/>
      <c r="AG97" s="164"/>
      <c r="AH97" s="15"/>
    </row>
    <row r="98" spans="1:34">
      <c r="A98" s="712" t="s">
        <v>27</v>
      </c>
      <c r="B98" s="581" t="s">
        <v>163</v>
      </c>
      <c r="C98" s="584">
        <v>3</v>
      </c>
      <c r="D98" s="584">
        <v>0</v>
      </c>
      <c r="E98" s="584">
        <v>0</v>
      </c>
      <c r="F98" s="584">
        <v>3</v>
      </c>
      <c r="G98" s="709">
        <v>5</v>
      </c>
      <c r="I98" s="97"/>
      <c r="J98" s="546" t="s">
        <v>27</v>
      </c>
      <c r="K98" s="536" t="s">
        <v>158</v>
      </c>
      <c r="L98" s="523">
        <v>3</v>
      </c>
      <c r="M98" s="523">
        <v>0</v>
      </c>
      <c r="N98" s="523">
        <v>0</v>
      </c>
      <c r="O98" s="523">
        <v>3</v>
      </c>
      <c r="P98" s="595">
        <v>5</v>
      </c>
      <c r="R98" s="132"/>
      <c r="S98" s="73" t="s">
        <v>38</v>
      </c>
      <c r="T98" s="546" t="s">
        <v>27</v>
      </c>
      <c r="U98" s="550" t="s">
        <v>128</v>
      </c>
      <c r="V98" s="523">
        <v>2</v>
      </c>
      <c r="W98" s="523">
        <v>0</v>
      </c>
      <c r="X98" s="523">
        <v>0</v>
      </c>
      <c r="Y98" s="523">
        <v>2</v>
      </c>
      <c r="Z98" s="595">
        <v>3</v>
      </c>
      <c r="AA98" s="51"/>
      <c r="AB98" s="9"/>
      <c r="AC98" s="52"/>
      <c r="AD98" s="164"/>
      <c r="AE98" s="164"/>
      <c r="AF98" s="164"/>
      <c r="AG98" s="164"/>
      <c r="AH98" s="15"/>
    </row>
    <row r="99" spans="1:34">
      <c r="A99" s="713" t="s">
        <v>273</v>
      </c>
      <c r="B99" s="583" t="s">
        <v>339</v>
      </c>
      <c r="C99" s="584">
        <v>2</v>
      </c>
      <c r="D99" s="584">
        <v>0</v>
      </c>
      <c r="E99" s="584">
        <v>0</v>
      </c>
      <c r="F99" s="584">
        <v>2</v>
      </c>
      <c r="G99" s="714">
        <v>2</v>
      </c>
      <c r="I99" s="97"/>
      <c r="J99" s="572" t="s">
        <v>322</v>
      </c>
      <c r="K99" s="534" t="s">
        <v>323</v>
      </c>
      <c r="L99" s="538">
        <v>2</v>
      </c>
      <c r="M99" s="538">
        <v>0</v>
      </c>
      <c r="N99" s="538">
        <v>0</v>
      </c>
      <c r="O99" s="538">
        <v>2</v>
      </c>
      <c r="P99" s="571">
        <v>2</v>
      </c>
      <c r="R99" s="132"/>
      <c r="S99" s="73" t="s">
        <v>38</v>
      </c>
      <c r="T99" s="546" t="s">
        <v>27</v>
      </c>
      <c r="U99" s="536" t="s">
        <v>158</v>
      </c>
      <c r="V99" s="523">
        <v>3</v>
      </c>
      <c r="W99" s="523">
        <v>0</v>
      </c>
      <c r="X99" s="523">
        <v>0</v>
      </c>
      <c r="Y99" s="523">
        <v>3</v>
      </c>
      <c r="Z99" s="595">
        <v>5</v>
      </c>
      <c r="AA99" s="51"/>
      <c r="AB99" s="9"/>
      <c r="AC99" s="52"/>
      <c r="AD99" s="164"/>
      <c r="AE99" s="164"/>
      <c r="AF99" s="164"/>
      <c r="AG99" s="164"/>
      <c r="AH99" s="15"/>
    </row>
    <row r="100" spans="1:34" ht="15.75" thickBot="1">
      <c r="A100" s="849" t="s">
        <v>200</v>
      </c>
      <c r="B100" s="850"/>
      <c r="C100" s="308">
        <v>16</v>
      </c>
      <c r="D100" s="308">
        <v>0</v>
      </c>
      <c r="E100" s="308">
        <v>6</v>
      </c>
      <c r="F100" s="308">
        <v>19</v>
      </c>
      <c r="G100" s="728">
        <v>30</v>
      </c>
      <c r="I100" s="97"/>
      <c r="J100" s="803" t="s">
        <v>66</v>
      </c>
      <c r="K100" s="785"/>
      <c r="L100" s="559">
        <v>18</v>
      </c>
      <c r="M100" s="559">
        <v>2</v>
      </c>
      <c r="N100" s="559">
        <v>0</v>
      </c>
      <c r="O100" s="559">
        <v>19</v>
      </c>
      <c r="P100" s="560">
        <v>30</v>
      </c>
      <c r="R100" s="132"/>
      <c r="S100" s="73" t="s">
        <v>38</v>
      </c>
      <c r="T100" s="572" t="s">
        <v>322</v>
      </c>
      <c r="U100" s="534" t="s">
        <v>323</v>
      </c>
      <c r="V100" s="538">
        <v>2</v>
      </c>
      <c r="W100" s="538">
        <v>0</v>
      </c>
      <c r="X100" s="538">
        <v>0</v>
      </c>
      <c r="Y100" s="538">
        <v>2</v>
      </c>
      <c r="Z100" s="571">
        <v>2</v>
      </c>
      <c r="AA100" s="23"/>
      <c r="AB100" s="9"/>
      <c r="AC100" s="52"/>
      <c r="AD100" s="164"/>
      <c r="AE100" s="164"/>
      <c r="AF100" s="164"/>
      <c r="AG100" s="164"/>
      <c r="AH100" s="15"/>
    </row>
    <row r="101" spans="1:34">
      <c r="A101" s="254"/>
      <c r="B101" s="255"/>
      <c r="C101" s="258"/>
      <c r="D101" s="258"/>
      <c r="E101" s="258"/>
      <c r="F101" s="258"/>
      <c r="G101" s="259"/>
      <c r="I101" s="97"/>
      <c r="J101" s="254"/>
      <c r="K101" s="255"/>
      <c r="L101" s="258"/>
      <c r="M101" s="258"/>
      <c r="N101" s="258"/>
      <c r="O101" s="258"/>
      <c r="P101" s="259"/>
      <c r="R101" s="132"/>
      <c r="S101" s="75"/>
      <c r="T101" s="811" t="s">
        <v>39</v>
      </c>
      <c r="U101" s="812"/>
      <c r="V101" s="66">
        <f>SUM(V97:V100)</f>
        <v>10</v>
      </c>
      <c r="W101" s="66">
        <f t="shared" ref="W101:Z101" si="20">SUM(W97:W100)</f>
        <v>0</v>
      </c>
      <c r="X101" s="66">
        <f t="shared" si="20"/>
        <v>0</v>
      </c>
      <c r="Y101" s="66">
        <f t="shared" si="20"/>
        <v>10</v>
      </c>
      <c r="Z101" s="55">
        <f t="shared" si="20"/>
        <v>15</v>
      </c>
      <c r="AA101" s="51"/>
      <c r="AB101" s="9"/>
      <c r="AC101" s="52"/>
      <c r="AD101" s="164"/>
      <c r="AE101" s="164"/>
      <c r="AF101" s="164"/>
      <c r="AG101" s="164"/>
      <c r="AH101" s="15"/>
    </row>
    <row r="102" spans="1:34">
      <c r="A102" s="254"/>
      <c r="B102" s="255"/>
      <c r="C102" s="258"/>
      <c r="D102" s="258"/>
      <c r="E102" s="258"/>
      <c r="F102" s="258"/>
      <c r="G102" s="259"/>
      <c r="I102" s="97"/>
      <c r="J102" s="254"/>
      <c r="K102" s="255"/>
      <c r="L102" s="258"/>
      <c r="M102" s="258"/>
      <c r="N102" s="258"/>
      <c r="O102" s="258"/>
      <c r="P102" s="259"/>
      <c r="R102" s="132"/>
      <c r="S102" s="75"/>
      <c r="T102" s="778" t="s">
        <v>40</v>
      </c>
      <c r="U102" s="776"/>
      <c r="V102" s="11">
        <f>SUM(V101,V96)</f>
        <v>18</v>
      </c>
      <c r="W102" s="11">
        <f t="shared" ref="W102:Z102" si="21">SUM(W101,W96)</f>
        <v>2</v>
      </c>
      <c r="X102" s="11">
        <f t="shared" si="21"/>
        <v>0</v>
      </c>
      <c r="Y102" s="11">
        <f t="shared" si="21"/>
        <v>19</v>
      </c>
      <c r="Z102" s="12">
        <f t="shared" si="21"/>
        <v>33</v>
      </c>
      <c r="AA102" s="51"/>
      <c r="AB102" s="165" t="s">
        <v>40</v>
      </c>
      <c r="AC102" s="56"/>
      <c r="AD102" s="91">
        <v>3</v>
      </c>
      <c r="AE102" s="91">
        <v>0</v>
      </c>
      <c r="AF102" s="91">
        <v>0</v>
      </c>
      <c r="AG102" s="91">
        <v>3</v>
      </c>
      <c r="AH102" s="92">
        <v>5</v>
      </c>
    </row>
    <row r="103" spans="1:34">
      <c r="A103" s="254"/>
      <c r="B103" s="255"/>
      <c r="C103" s="258"/>
      <c r="D103" s="258"/>
      <c r="E103" s="258"/>
      <c r="F103" s="258"/>
      <c r="G103" s="259"/>
      <c r="I103" s="97"/>
      <c r="J103" s="254"/>
      <c r="K103" s="255"/>
      <c r="L103" s="258"/>
      <c r="M103" s="258"/>
      <c r="N103" s="258"/>
      <c r="O103" s="258"/>
      <c r="P103" s="259"/>
      <c r="R103" s="132"/>
      <c r="S103" s="73"/>
      <c r="T103" s="199"/>
      <c r="U103" s="132"/>
      <c r="V103" s="132"/>
      <c r="W103" s="132"/>
      <c r="X103" s="132"/>
      <c r="Y103" s="132"/>
      <c r="Z103" s="97"/>
      <c r="AA103" s="51"/>
      <c r="AB103" s="169"/>
      <c r="AC103" s="68"/>
      <c r="AD103" s="167"/>
      <c r="AE103" s="167"/>
      <c r="AF103" s="167"/>
      <c r="AG103" s="167"/>
      <c r="AH103" s="69"/>
    </row>
    <row r="104" spans="1:34">
      <c r="A104" s="254"/>
      <c r="B104" s="255"/>
      <c r="C104" s="258"/>
      <c r="D104" s="258"/>
      <c r="E104" s="258"/>
      <c r="F104" s="258"/>
      <c r="G104" s="259"/>
      <c r="I104" s="97"/>
      <c r="J104" s="254"/>
      <c r="K104" s="255"/>
      <c r="L104" s="258"/>
      <c r="M104" s="258"/>
      <c r="N104" s="258"/>
      <c r="O104" s="258"/>
      <c r="P104" s="259"/>
      <c r="R104" s="132"/>
      <c r="S104" s="199"/>
      <c r="T104" s="769"/>
      <c r="U104" s="770" t="s">
        <v>29</v>
      </c>
      <c r="V104" s="770"/>
      <c r="W104" s="770"/>
      <c r="X104" s="770"/>
      <c r="Y104" s="770"/>
      <c r="Z104" s="771"/>
      <c r="AA104" s="51"/>
      <c r="AB104" s="21"/>
      <c r="AC104" s="22"/>
      <c r="AD104" s="22"/>
      <c r="AE104" s="22"/>
      <c r="AF104" s="22"/>
      <c r="AG104" s="22"/>
      <c r="AH104" s="23"/>
    </row>
    <row r="105" spans="1:34" ht="15.75" thickBot="1">
      <c r="A105" s="796" t="s">
        <v>29</v>
      </c>
      <c r="B105" s="791"/>
      <c r="C105" s="791"/>
      <c r="D105" s="791"/>
      <c r="E105" s="791"/>
      <c r="F105" s="791"/>
      <c r="G105" s="792"/>
      <c r="I105" s="97"/>
      <c r="J105" s="796" t="s">
        <v>29</v>
      </c>
      <c r="K105" s="791"/>
      <c r="L105" s="791"/>
      <c r="M105" s="791"/>
      <c r="N105" s="791"/>
      <c r="O105" s="791"/>
      <c r="P105" s="792"/>
      <c r="R105" s="132"/>
      <c r="S105" s="199"/>
      <c r="T105" s="2" t="s">
        <v>5</v>
      </c>
      <c r="U105" s="3" t="s">
        <v>6</v>
      </c>
      <c r="V105" s="4" t="s">
        <v>7</v>
      </c>
      <c r="W105" s="4" t="s">
        <v>8</v>
      </c>
      <c r="X105" s="4" t="s">
        <v>9</v>
      </c>
      <c r="Y105" s="4" t="s">
        <v>10</v>
      </c>
      <c r="Z105" s="562" t="s">
        <v>11</v>
      </c>
      <c r="AA105" s="51"/>
      <c r="AB105" s="796" t="s">
        <v>29</v>
      </c>
      <c r="AC105" s="791"/>
      <c r="AD105" s="791"/>
      <c r="AE105" s="791"/>
      <c r="AF105" s="791"/>
      <c r="AG105" s="791"/>
      <c r="AH105" s="792"/>
    </row>
    <row r="106" spans="1:34" ht="15" customHeight="1">
      <c r="A106" s="715" t="s">
        <v>50</v>
      </c>
      <c r="B106" s="585" t="s">
        <v>51</v>
      </c>
      <c r="C106" s="577" t="s">
        <v>7</v>
      </c>
      <c r="D106" s="586" t="s">
        <v>52</v>
      </c>
      <c r="E106" s="586"/>
      <c r="F106" s="586" t="s">
        <v>53</v>
      </c>
      <c r="G106" s="707" t="s">
        <v>54</v>
      </c>
      <c r="I106" s="97"/>
      <c r="J106" s="552" t="s">
        <v>50</v>
      </c>
      <c r="K106" s="553" t="s">
        <v>51</v>
      </c>
      <c r="L106" s="554" t="s">
        <v>7</v>
      </c>
      <c r="M106" s="554" t="s">
        <v>52</v>
      </c>
      <c r="N106" s="554" t="s">
        <v>9</v>
      </c>
      <c r="O106" s="554" t="s">
        <v>53</v>
      </c>
      <c r="P106" s="556" t="s">
        <v>54</v>
      </c>
      <c r="R106" s="132"/>
      <c r="S106" s="199" t="s">
        <v>36</v>
      </c>
      <c r="T106" s="93" t="s">
        <v>164</v>
      </c>
      <c r="U106" s="94" t="s">
        <v>165</v>
      </c>
      <c r="V106" s="91">
        <v>1</v>
      </c>
      <c r="W106" s="91">
        <v>8</v>
      </c>
      <c r="X106" s="91">
        <v>0</v>
      </c>
      <c r="Y106" s="91">
        <v>5</v>
      </c>
      <c r="Z106" s="92">
        <v>10</v>
      </c>
      <c r="AA106" s="51"/>
      <c r="AB106" s="2" t="s">
        <v>5</v>
      </c>
      <c r="AC106" s="3" t="s">
        <v>6</v>
      </c>
      <c r="AD106" s="4" t="s">
        <v>7</v>
      </c>
      <c r="AE106" s="4" t="s">
        <v>8</v>
      </c>
      <c r="AF106" s="4" t="s">
        <v>9</v>
      </c>
      <c r="AG106" s="4" t="s">
        <v>10</v>
      </c>
      <c r="AH106" s="5" t="s">
        <v>11</v>
      </c>
    </row>
    <row r="107" spans="1:34" ht="15" customHeight="1">
      <c r="A107" s="722" t="s">
        <v>340</v>
      </c>
      <c r="B107" s="309" t="s">
        <v>105</v>
      </c>
      <c r="C107" s="309">
        <v>2</v>
      </c>
      <c r="D107" s="309">
        <v>0</v>
      </c>
      <c r="E107" s="309">
        <v>0</v>
      </c>
      <c r="F107" s="309">
        <v>2</v>
      </c>
      <c r="G107" s="729">
        <v>3</v>
      </c>
      <c r="I107" s="97"/>
      <c r="J107" s="546" t="s">
        <v>324</v>
      </c>
      <c r="K107" s="536" t="s">
        <v>165</v>
      </c>
      <c r="L107" s="523">
        <v>1</v>
      </c>
      <c r="M107" s="523">
        <v>8</v>
      </c>
      <c r="N107" s="523">
        <v>0</v>
      </c>
      <c r="O107" s="523">
        <v>5</v>
      </c>
      <c r="P107" s="595">
        <v>8</v>
      </c>
      <c r="R107" s="132"/>
      <c r="S107" s="199" t="s">
        <v>36</v>
      </c>
      <c r="T107" s="102" t="s">
        <v>82</v>
      </c>
      <c r="U107" s="41" t="s">
        <v>166</v>
      </c>
      <c r="V107" s="91">
        <v>3</v>
      </c>
      <c r="W107" s="91">
        <v>0</v>
      </c>
      <c r="X107" s="91">
        <v>0</v>
      </c>
      <c r="Y107" s="91">
        <v>3</v>
      </c>
      <c r="Z107" s="92">
        <v>5</v>
      </c>
      <c r="AA107" s="50"/>
      <c r="AB107" s="9"/>
      <c r="AC107" s="52"/>
      <c r="AD107" s="164"/>
      <c r="AE107" s="164"/>
      <c r="AF107" s="164"/>
      <c r="AG107" s="164"/>
      <c r="AH107" s="15"/>
    </row>
    <row r="108" spans="1:34">
      <c r="A108" s="708" t="s">
        <v>341</v>
      </c>
      <c r="B108" s="578" t="s">
        <v>170</v>
      </c>
      <c r="C108" s="678">
        <v>0</v>
      </c>
      <c r="D108" s="678">
        <v>0</v>
      </c>
      <c r="E108" s="678">
        <v>8</v>
      </c>
      <c r="F108" s="678">
        <v>4</v>
      </c>
      <c r="G108" s="709">
        <v>10</v>
      </c>
      <c r="I108" s="97"/>
      <c r="J108" s="546" t="s">
        <v>297</v>
      </c>
      <c r="K108" s="519" t="s">
        <v>166</v>
      </c>
      <c r="L108" s="523">
        <v>3</v>
      </c>
      <c r="M108" s="523">
        <v>0</v>
      </c>
      <c r="N108" s="523">
        <v>0</v>
      </c>
      <c r="O108" s="523">
        <v>3</v>
      </c>
      <c r="P108" s="595">
        <v>5</v>
      </c>
      <c r="R108" s="132"/>
      <c r="S108" s="199" t="s">
        <v>36</v>
      </c>
      <c r="T108" s="546" t="s">
        <v>297</v>
      </c>
      <c r="U108" s="519" t="s">
        <v>171</v>
      </c>
      <c r="V108" s="523">
        <v>3</v>
      </c>
      <c r="W108" s="523">
        <v>0</v>
      </c>
      <c r="X108" s="523">
        <v>0</v>
      </c>
      <c r="Y108" s="523">
        <v>3</v>
      </c>
      <c r="Z108" s="595">
        <v>5</v>
      </c>
      <c r="AA108" s="23"/>
      <c r="AB108" s="9"/>
      <c r="AC108" s="52"/>
      <c r="AD108" s="164"/>
      <c r="AE108" s="164"/>
      <c r="AF108" s="164"/>
      <c r="AG108" s="164"/>
      <c r="AH108" s="15"/>
    </row>
    <row r="109" spans="1:34">
      <c r="A109" s="708" t="s">
        <v>43</v>
      </c>
      <c r="B109" s="578" t="s">
        <v>231</v>
      </c>
      <c r="C109" s="678">
        <v>3</v>
      </c>
      <c r="D109" s="678">
        <v>0</v>
      </c>
      <c r="E109" s="678">
        <v>0</v>
      </c>
      <c r="F109" s="678">
        <v>3</v>
      </c>
      <c r="G109" s="709">
        <v>5</v>
      </c>
      <c r="I109" s="97"/>
      <c r="J109" s="546" t="s">
        <v>297</v>
      </c>
      <c r="K109" s="519" t="s">
        <v>171</v>
      </c>
      <c r="L109" s="523">
        <v>3</v>
      </c>
      <c r="M109" s="523">
        <v>0</v>
      </c>
      <c r="N109" s="523">
        <v>0</v>
      </c>
      <c r="O109" s="523">
        <v>3</v>
      </c>
      <c r="P109" s="595">
        <v>5</v>
      </c>
      <c r="R109" s="132"/>
      <c r="S109" s="73"/>
      <c r="T109" s="772"/>
      <c r="U109" s="773" t="s">
        <v>37</v>
      </c>
      <c r="V109" s="66">
        <f>SUM(V106:V108)</f>
        <v>7</v>
      </c>
      <c r="W109" s="66">
        <f t="shared" ref="W109:Z109" si="22">SUM(W106:W108)</f>
        <v>8</v>
      </c>
      <c r="X109" s="66">
        <f t="shared" si="22"/>
        <v>0</v>
      </c>
      <c r="Y109" s="66">
        <f t="shared" si="22"/>
        <v>11</v>
      </c>
      <c r="Z109" s="55">
        <f t="shared" si="22"/>
        <v>20</v>
      </c>
      <c r="AA109" s="23"/>
      <c r="AB109" s="9"/>
      <c r="AC109" s="52"/>
      <c r="AD109" s="164"/>
      <c r="AE109" s="164"/>
      <c r="AF109" s="164"/>
      <c r="AG109" s="164"/>
      <c r="AH109" s="15"/>
    </row>
    <row r="110" spans="1:34">
      <c r="A110" s="708" t="s">
        <v>43</v>
      </c>
      <c r="B110" s="578" t="s">
        <v>232</v>
      </c>
      <c r="C110" s="678">
        <v>3</v>
      </c>
      <c r="D110" s="678">
        <v>0</v>
      </c>
      <c r="E110" s="678">
        <v>0</v>
      </c>
      <c r="F110" s="678">
        <v>3</v>
      </c>
      <c r="G110" s="717">
        <v>5</v>
      </c>
      <c r="I110" s="97"/>
      <c r="J110" s="546" t="s">
        <v>27</v>
      </c>
      <c r="K110" s="544" t="s">
        <v>168</v>
      </c>
      <c r="L110" s="523">
        <v>3</v>
      </c>
      <c r="M110" s="523">
        <v>0</v>
      </c>
      <c r="N110" s="523">
        <v>0</v>
      </c>
      <c r="O110" s="523">
        <v>3</v>
      </c>
      <c r="P110" s="595">
        <v>5</v>
      </c>
      <c r="R110" s="132"/>
      <c r="S110" s="73" t="s">
        <v>38</v>
      </c>
      <c r="T110" s="546" t="s">
        <v>27</v>
      </c>
      <c r="U110" s="544" t="s">
        <v>168</v>
      </c>
      <c r="V110" s="523">
        <v>3</v>
      </c>
      <c r="W110" s="523">
        <v>0</v>
      </c>
      <c r="X110" s="523">
        <v>0</v>
      </c>
      <c r="Y110" s="523">
        <v>3</v>
      </c>
      <c r="Z110" s="595">
        <v>5</v>
      </c>
      <c r="AA110" s="51"/>
      <c r="AB110" s="9"/>
      <c r="AC110" s="52"/>
      <c r="AD110" s="164"/>
      <c r="AE110" s="164"/>
      <c r="AF110" s="164"/>
      <c r="AG110" s="164"/>
      <c r="AH110" s="15"/>
    </row>
    <row r="111" spans="1:34">
      <c r="A111" s="708" t="s">
        <v>27</v>
      </c>
      <c r="B111" s="578" t="s">
        <v>342</v>
      </c>
      <c r="C111" s="678">
        <v>3</v>
      </c>
      <c r="D111" s="678">
        <v>0</v>
      </c>
      <c r="E111" s="678">
        <v>0</v>
      </c>
      <c r="F111" s="678">
        <v>3</v>
      </c>
      <c r="G111" s="709">
        <v>5</v>
      </c>
      <c r="I111" s="97"/>
      <c r="J111" s="546" t="s">
        <v>27</v>
      </c>
      <c r="K111" s="544" t="s">
        <v>325</v>
      </c>
      <c r="L111" s="523">
        <v>3</v>
      </c>
      <c r="M111" s="523">
        <v>0</v>
      </c>
      <c r="N111" s="523">
        <v>0</v>
      </c>
      <c r="O111" s="523">
        <v>3</v>
      </c>
      <c r="P111" s="595">
        <v>5</v>
      </c>
      <c r="R111" s="132"/>
      <c r="S111" s="73" t="s">
        <v>38</v>
      </c>
      <c r="T111" s="546" t="s">
        <v>27</v>
      </c>
      <c r="U111" s="544" t="s">
        <v>325</v>
      </c>
      <c r="V111" s="523">
        <v>3</v>
      </c>
      <c r="W111" s="523">
        <v>0</v>
      </c>
      <c r="X111" s="523">
        <v>0</v>
      </c>
      <c r="Y111" s="523">
        <v>3</v>
      </c>
      <c r="Z111" s="595">
        <v>5</v>
      </c>
      <c r="AA111" s="51"/>
      <c r="AB111" s="9"/>
      <c r="AC111" s="52"/>
      <c r="AD111" s="164"/>
      <c r="AE111" s="164"/>
      <c r="AF111" s="164"/>
      <c r="AG111" s="164"/>
      <c r="AH111" s="15"/>
    </row>
    <row r="112" spans="1:34">
      <c r="A112" s="722" t="s">
        <v>279</v>
      </c>
      <c r="B112" s="309" t="s">
        <v>343</v>
      </c>
      <c r="C112" s="678">
        <v>2</v>
      </c>
      <c r="D112" s="678">
        <v>0</v>
      </c>
      <c r="E112" s="678">
        <v>0</v>
      </c>
      <c r="F112" s="678">
        <v>2</v>
      </c>
      <c r="G112" s="599">
        <v>2</v>
      </c>
      <c r="I112" s="97"/>
      <c r="J112" s="572" t="s">
        <v>326</v>
      </c>
      <c r="K112" s="534" t="s">
        <v>327</v>
      </c>
      <c r="L112" s="538">
        <v>2</v>
      </c>
      <c r="M112" s="538">
        <v>0</v>
      </c>
      <c r="N112" s="538">
        <v>0</v>
      </c>
      <c r="O112" s="538">
        <v>2</v>
      </c>
      <c r="P112" s="571">
        <v>2</v>
      </c>
      <c r="R112" s="132"/>
      <c r="S112" s="73" t="s">
        <v>38</v>
      </c>
      <c r="T112" s="572" t="s">
        <v>326</v>
      </c>
      <c r="U112" s="534" t="s">
        <v>327</v>
      </c>
      <c r="V112" s="538">
        <v>2</v>
      </c>
      <c r="W112" s="538">
        <v>0</v>
      </c>
      <c r="X112" s="538">
        <v>0</v>
      </c>
      <c r="Y112" s="538">
        <v>2</v>
      </c>
      <c r="Z112" s="571">
        <v>2</v>
      </c>
      <c r="AA112" s="51"/>
      <c r="AB112" s="9"/>
      <c r="AC112" s="52"/>
      <c r="AD112" s="164"/>
      <c r="AE112" s="164"/>
      <c r="AF112" s="164"/>
      <c r="AG112" s="164"/>
      <c r="AH112" s="15"/>
    </row>
    <row r="113" spans="1:34" ht="30.75" thickBot="1">
      <c r="A113" s="720" t="s">
        <v>66</v>
      </c>
      <c r="B113" s="589"/>
      <c r="C113" s="312">
        <v>13</v>
      </c>
      <c r="D113" s="312">
        <v>0</v>
      </c>
      <c r="E113" s="312">
        <v>8</v>
      </c>
      <c r="F113" s="312">
        <v>17</v>
      </c>
      <c r="G113" s="723">
        <v>30</v>
      </c>
      <c r="I113" s="97"/>
      <c r="J113" s="803" t="s">
        <v>66</v>
      </c>
      <c r="K113" s="785"/>
      <c r="L113" s="565">
        <v>15</v>
      </c>
      <c r="M113" s="565">
        <v>8</v>
      </c>
      <c r="N113" s="565">
        <v>0</v>
      </c>
      <c r="O113" s="565">
        <v>19</v>
      </c>
      <c r="P113" s="603">
        <v>30</v>
      </c>
      <c r="R113" s="132"/>
      <c r="S113" s="75"/>
      <c r="T113" s="811" t="s">
        <v>39</v>
      </c>
      <c r="U113" s="812"/>
      <c r="V113" s="66">
        <f>SUM(V110:V112)</f>
        <v>8</v>
      </c>
      <c r="W113" s="66">
        <f t="shared" ref="W113:Z113" si="23">SUM(W110:W112)</f>
        <v>0</v>
      </c>
      <c r="X113" s="66">
        <f t="shared" si="23"/>
        <v>0</v>
      </c>
      <c r="Y113" s="66">
        <f t="shared" si="23"/>
        <v>8</v>
      </c>
      <c r="Z113" s="55">
        <f t="shared" si="23"/>
        <v>12</v>
      </c>
      <c r="AA113" s="51"/>
      <c r="AB113" s="9"/>
      <c r="AC113" s="52"/>
      <c r="AD113" s="164"/>
      <c r="AE113" s="164"/>
      <c r="AF113" s="164"/>
      <c r="AG113" s="164"/>
      <c r="AH113" s="15"/>
    </row>
    <row r="114" spans="1:34">
      <c r="A114" s="21"/>
      <c r="B114" s="22"/>
      <c r="C114" s="22"/>
      <c r="D114" s="22"/>
      <c r="E114" s="22"/>
      <c r="F114" s="22"/>
      <c r="G114" s="23"/>
      <c r="I114" s="97"/>
      <c r="J114" s="21"/>
      <c r="K114" s="22"/>
      <c r="L114" s="22"/>
      <c r="M114" s="22"/>
      <c r="N114" s="22"/>
      <c r="O114" s="22"/>
      <c r="P114" s="23"/>
      <c r="R114" s="132"/>
      <c r="S114" s="75"/>
      <c r="T114" s="778" t="s">
        <v>40</v>
      </c>
      <c r="U114" s="776"/>
      <c r="V114" s="11">
        <f>SUM(V113,V109)</f>
        <v>15</v>
      </c>
      <c r="W114" s="11">
        <f t="shared" ref="W114:Z114" si="24">SUM(W113,W109)</f>
        <v>8</v>
      </c>
      <c r="X114" s="11">
        <f t="shared" si="24"/>
        <v>0</v>
      </c>
      <c r="Y114" s="11">
        <f t="shared" si="24"/>
        <v>19</v>
      </c>
      <c r="Z114" s="12">
        <f t="shared" si="24"/>
        <v>32</v>
      </c>
      <c r="AA114" s="51"/>
      <c r="AB114" s="9"/>
      <c r="AC114" s="52"/>
      <c r="AD114" s="164"/>
      <c r="AE114" s="164"/>
      <c r="AF114" s="164"/>
      <c r="AG114" s="164"/>
      <c r="AH114" s="15"/>
    </row>
    <row r="115" spans="1:34">
      <c r="A115" s="26"/>
      <c r="B115" s="22"/>
      <c r="C115" s="22"/>
      <c r="D115" s="22"/>
      <c r="E115" s="22"/>
      <c r="F115" s="22"/>
      <c r="G115" s="23"/>
      <c r="I115" s="97"/>
      <c r="J115" s="26"/>
      <c r="K115" s="22"/>
      <c r="L115" s="22"/>
      <c r="M115" s="22"/>
      <c r="N115" s="22"/>
      <c r="O115" s="22"/>
      <c r="P115" s="23"/>
      <c r="R115" s="132"/>
      <c r="S115" s="730"/>
      <c r="T115" s="774"/>
      <c r="U115" s="775"/>
      <c r="V115" s="770"/>
      <c r="W115" s="140"/>
      <c r="X115" s="770"/>
      <c r="Y115" s="770"/>
      <c r="Z115" s="771"/>
      <c r="AA115" s="51"/>
      <c r="AB115" s="165" t="s">
        <v>40</v>
      </c>
      <c r="AC115" s="56"/>
      <c r="AD115" s="11"/>
      <c r="AE115" s="11"/>
      <c r="AF115" s="11"/>
      <c r="AG115" s="11"/>
      <c r="AH115" s="57"/>
    </row>
    <row r="116" spans="1:34">
      <c r="A116" s="26"/>
      <c r="B116" s="22"/>
      <c r="C116" s="22"/>
      <c r="D116" s="22"/>
      <c r="E116" s="22"/>
      <c r="F116" s="22"/>
      <c r="G116" s="23"/>
      <c r="I116" s="97"/>
      <c r="J116" s="26"/>
      <c r="K116" s="22"/>
      <c r="L116" s="22"/>
      <c r="M116" s="22"/>
      <c r="N116" s="22"/>
      <c r="O116" s="22"/>
      <c r="P116" s="23"/>
      <c r="R116" s="132"/>
      <c r="S116" s="730"/>
      <c r="T116" s="774"/>
      <c r="U116" s="775"/>
      <c r="V116" s="770"/>
      <c r="W116" s="140"/>
      <c r="X116" s="770"/>
      <c r="Y116" s="770"/>
      <c r="Z116" s="771"/>
      <c r="AA116" s="51"/>
      <c r="AB116" s="58"/>
      <c r="AC116" s="59"/>
      <c r="AD116" s="60"/>
      <c r="AE116" s="61"/>
      <c r="AF116" s="61"/>
      <c r="AG116" s="61"/>
      <c r="AH116" s="62"/>
    </row>
    <row r="117" spans="1:34">
      <c r="A117" s="21"/>
      <c r="B117" s="27" t="s">
        <v>30</v>
      </c>
      <c r="C117" s="841">
        <v>141</v>
      </c>
      <c r="D117" s="842"/>
      <c r="E117" s="842"/>
      <c r="F117" s="843"/>
      <c r="G117" s="28"/>
      <c r="I117" s="97"/>
      <c r="J117" s="21"/>
      <c r="K117" s="27" t="s">
        <v>30</v>
      </c>
      <c r="L117" s="797">
        <v>151</v>
      </c>
      <c r="M117" s="797"/>
      <c r="N117" s="797"/>
      <c r="O117" s="797"/>
      <c r="P117" s="28"/>
      <c r="R117" s="132"/>
      <c r="S117" s="730"/>
      <c r="T117" s="199"/>
      <c r="U117" s="132"/>
      <c r="V117" s="132"/>
      <c r="W117" s="132"/>
      <c r="X117" s="132"/>
      <c r="Y117" s="132"/>
      <c r="Z117" s="97"/>
      <c r="AB117" s="29"/>
      <c r="AC117" s="27" t="s">
        <v>41</v>
      </c>
      <c r="AD117" s="817">
        <f>SUM(AD102,AD87,AD75,AD61,AD46,AD33)</f>
        <v>20</v>
      </c>
      <c r="AE117" s="797"/>
      <c r="AF117" s="797"/>
      <c r="AG117" s="797"/>
      <c r="AH117" s="31"/>
    </row>
    <row r="118" spans="1:34">
      <c r="A118" s="29"/>
      <c r="B118" s="30" t="s">
        <v>11</v>
      </c>
      <c r="C118" s="844">
        <v>240</v>
      </c>
      <c r="D118" s="845"/>
      <c r="E118" s="845"/>
      <c r="F118" s="846"/>
      <c r="G118" s="31"/>
      <c r="I118" s="97"/>
      <c r="J118" s="29"/>
      <c r="K118" s="30" t="s">
        <v>11</v>
      </c>
      <c r="L118" s="798">
        <v>240</v>
      </c>
      <c r="M118" s="798"/>
      <c r="N118" s="798"/>
      <c r="O118" s="798"/>
      <c r="P118" s="31"/>
      <c r="R118" s="132"/>
      <c r="S118" s="730"/>
      <c r="T118" s="774"/>
      <c r="U118" s="27" t="s">
        <v>41</v>
      </c>
      <c r="V118" s="797">
        <f>SUM(V109,V96,V85,V69,V55,V11,V25,V40)</f>
        <v>51</v>
      </c>
      <c r="W118" s="797"/>
      <c r="X118" s="797"/>
      <c r="Y118" s="797"/>
      <c r="Z118" s="771"/>
      <c r="AB118" s="29"/>
      <c r="AC118" s="27" t="s">
        <v>11</v>
      </c>
      <c r="AD118" s="817">
        <f>SUM(AH102,AH87,AH75,AH61,AH46,AH33)</f>
        <v>31</v>
      </c>
      <c r="AE118" s="797"/>
      <c r="AF118" s="797"/>
      <c r="AG118" s="797"/>
      <c r="AH118" s="31"/>
    </row>
    <row r="119" spans="1:34" ht="15" customHeight="1">
      <c r="A119" s="21"/>
      <c r="B119" s="22"/>
      <c r="C119" s="22"/>
      <c r="D119" s="22"/>
      <c r="E119" s="22"/>
      <c r="F119" s="22"/>
      <c r="G119" s="23"/>
      <c r="I119" s="97"/>
      <c r="J119" s="21"/>
      <c r="K119" s="22"/>
      <c r="L119" s="22"/>
      <c r="M119" s="22"/>
      <c r="N119" s="22"/>
      <c r="O119" s="22"/>
      <c r="P119" s="23"/>
      <c r="R119" s="132"/>
      <c r="S119" s="730"/>
      <c r="T119" s="774"/>
      <c r="U119" s="27" t="s">
        <v>30</v>
      </c>
      <c r="V119" s="797">
        <f>Y114+Y102+Y88+Y75+Y60+Y46+Y33+Y19</f>
        <v>151</v>
      </c>
      <c r="W119" s="797"/>
      <c r="X119" s="797"/>
      <c r="Y119" s="797"/>
      <c r="Z119" s="23"/>
      <c r="AB119" s="21"/>
      <c r="AC119" s="22"/>
      <c r="AD119" s="22"/>
      <c r="AE119" s="22"/>
      <c r="AF119" s="22"/>
      <c r="AG119" s="22"/>
      <c r="AH119" s="23"/>
    </row>
    <row r="120" spans="1:34" ht="15" customHeight="1" thickBot="1">
      <c r="A120" s="63"/>
      <c r="B120" s="64"/>
      <c r="C120" s="64"/>
      <c r="D120" s="64"/>
      <c r="E120" s="64"/>
      <c r="F120" s="64"/>
      <c r="G120" s="65"/>
      <c r="I120" s="97"/>
      <c r="J120" s="63"/>
      <c r="K120" s="64"/>
      <c r="L120" s="64"/>
      <c r="M120" s="64"/>
      <c r="N120" s="64"/>
      <c r="O120" s="64"/>
      <c r="P120" s="65"/>
      <c r="R120" s="132"/>
      <c r="S120" s="731"/>
      <c r="T120" s="21"/>
      <c r="U120" s="30" t="s">
        <v>11</v>
      </c>
      <c r="V120" s="798">
        <v>240</v>
      </c>
      <c r="W120" s="798"/>
      <c r="X120" s="798"/>
      <c r="Y120" s="798"/>
      <c r="Z120" s="130"/>
      <c r="AB120" s="63"/>
      <c r="AC120" s="64"/>
      <c r="AD120" s="64"/>
      <c r="AE120" s="64"/>
      <c r="AF120" s="64"/>
      <c r="AG120" s="64"/>
      <c r="AH120" s="65"/>
    </row>
    <row r="121" spans="1:34" ht="15.75" thickBot="1">
      <c r="I121" s="97"/>
      <c r="R121" s="132"/>
      <c r="S121" s="199"/>
      <c r="T121" s="63"/>
      <c r="U121" s="64"/>
      <c r="V121" s="64"/>
      <c r="W121" s="64"/>
      <c r="X121" s="64"/>
      <c r="Y121" s="64"/>
      <c r="Z121" s="215"/>
    </row>
    <row r="122" spans="1:34">
      <c r="I122" s="97"/>
      <c r="R122" s="132"/>
      <c r="S122" s="199"/>
      <c r="T122" s="731"/>
      <c r="U122" s="98"/>
      <c r="V122" s="98"/>
      <c r="W122" s="98"/>
      <c r="X122" s="98"/>
      <c r="Y122" s="98"/>
      <c r="Z122" s="736"/>
    </row>
    <row r="123" spans="1:34" ht="15.75" thickBot="1">
      <c r="I123" s="97"/>
      <c r="R123" s="132"/>
      <c r="S123" s="197"/>
      <c r="T123" s="750"/>
      <c r="U123" s="886"/>
      <c r="V123" s="886"/>
      <c r="W123" s="886"/>
      <c r="X123" s="886"/>
      <c r="Y123" s="886"/>
      <c r="Z123" s="596"/>
    </row>
    <row r="124" spans="1:34">
      <c r="I124" s="97"/>
      <c r="R124" s="132"/>
      <c r="S124" s="132"/>
      <c r="T124" s="132"/>
      <c r="U124" s="132"/>
      <c r="V124" s="132"/>
      <c r="W124" s="132"/>
      <c r="X124" s="132"/>
      <c r="Y124" s="132"/>
      <c r="Z124" s="132"/>
    </row>
    <row r="125" spans="1:34">
      <c r="R125" s="132"/>
      <c r="S125" s="132"/>
      <c r="T125" s="132"/>
      <c r="U125" s="132"/>
      <c r="V125" s="132"/>
      <c r="W125" s="132"/>
      <c r="X125" s="132"/>
      <c r="Y125" s="132"/>
      <c r="Z125" s="132"/>
    </row>
    <row r="126" spans="1:34">
      <c r="R126" s="132"/>
      <c r="S126" s="132"/>
      <c r="T126" s="132"/>
      <c r="U126" s="132"/>
      <c r="V126" s="132"/>
      <c r="W126" s="132"/>
      <c r="X126" s="132"/>
      <c r="Y126" s="132"/>
      <c r="Z126" s="132"/>
      <c r="AC126" s="132"/>
    </row>
    <row r="127" spans="1:34">
      <c r="R127" s="132"/>
      <c r="S127" s="132"/>
    </row>
    <row r="128" spans="1:34">
      <c r="S128" s="132"/>
      <c r="AA128" s="132"/>
    </row>
    <row r="129" spans="27:27">
      <c r="AA129" s="132"/>
    </row>
    <row r="130" spans="27:27">
      <c r="AA130" s="132"/>
    </row>
    <row r="131" spans="27:27">
      <c r="AA131" s="132"/>
    </row>
    <row r="132" spans="27:27">
      <c r="AA132" s="132"/>
    </row>
  </sheetData>
  <mergeCells count="71">
    <mergeCell ref="V119:Y119"/>
    <mergeCell ref="V120:Y120"/>
    <mergeCell ref="A85:B85"/>
    <mergeCell ref="V118:Y118"/>
    <mergeCell ref="J77:P77"/>
    <mergeCell ref="J86:K86"/>
    <mergeCell ref="J91:P91"/>
    <mergeCell ref="J100:K100"/>
    <mergeCell ref="J105:P105"/>
    <mergeCell ref="L118:O118"/>
    <mergeCell ref="A100:B100"/>
    <mergeCell ref="AD118:AG118"/>
    <mergeCell ref="S49:Z49"/>
    <mergeCell ref="AB49:AH49"/>
    <mergeCell ref="AB64:AH64"/>
    <mergeCell ref="T74:U74"/>
    <mergeCell ref="AB77:AH77"/>
    <mergeCell ref="T87:U87"/>
    <mergeCell ref="AB92:AH92"/>
    <mergeCell ref="T101:U101"/>
    <mergeCell ref="AB105:AH105"/>
    <mergeCell ref="T113:U113"/>
    <mergeCell ref="AD117:AG117"/>
    <mergeCell ref="AB21:AH21"/>
    <mergeCell ref="T25:U25"/>
    <mergeCell ref="T32:U32"/>
    <mergeCell ref="S35:Z35"/>
    <mergeCell ref="AB35:AH35"/>
    <mergeCell ref="T5:Z6"/>
    <mergeCell ref="AB5:AH6"/>
    <mergeCell ref="T8:Z8"/>
    <mergeCell ref="AB8:AH8"/>
    <mergeCell ref="T11:U11"/>
    <mergeCell ref="T18:U18"/>
    <mergeCell ref="A105:G105"/>
    <mergeCell ref="C117:F117"/>
    <mergeCell ref="C118:F118"/>
    <mergeCell ref="A91:G91"/>
    <mergeCell ref="T21:Z21"/>
    <mergeCell ref="A64:G64"/>
    <mergeCell ref="A77:G77"/>
    <mergeCell ref="A21:G21"/>
    <mergeCell ref="A35:G35"/>
    <mergeCell ref="A50:G50"/>
    <mergeCell ref="J44:K44"/>
    <mergeCell ref="J47:K47"/>
    <mergeCell ref="J49:P49"/>
    <mergeCell ref="J113:K113"/>
    <mergeCell ref="L117:O117"/>
    <mergeCell ref="A3:G3"/>
    <mergeCell ref="A4:G4"/>
    <mergeCell ref="A5:G5"/>
    <mergeCell ref="A6:G6"/>
    <mergeCell ref="A8:G8"/>
    <mergeCell ref="J3:P3"/>
    <mergeCell ref="J4:P4"/>
    <mergeCell ref="J5:P5"/>
    <mergeCell ref="J6:P6"/>
    <mergeCell ref="J8:P8"/>
    <mergeCell ref="A16:B16"/>
    <mergeCell ref="A29:B29"/>
    <mergeCell ref="A44:B44"/>
    <mergeCell ref="A59:B59"/>
    <mergeCell ref="A84:B84"/>
    <mergeCell ref="J58:K58"/>
    <mergeCell ref="J64:P64"/>
    <mergeCell ref="J73:K73"/>
    <mergeCell ref="J17:K17"/>
    <mergeCell ref="J21:P21"/>
    <mergeCell ref="J31:K31"/>
    <mergeCell ref="J35:P35"/>
  </mergeCells>
  <hyperlinks>
    <hyperlink ref="U38" r:id="rId1" display="http://tureng.com/tr/turkce-ingilizce/physicochemistry"/>
    <hyperlink ref="AC37" r:id="rId2" display="http://tureng.com/tr/turkce-ingilizce/physicochemistry"/>
    <hyperlink ref="K40" r:id="rId3" display="http://tureng.com/tr/turkce-ingilizce/physicochemistry"/>
  </hyperlinks>
  <pageMargins left="0.7" right="0.7" top="0.75" bottom="0.75" header="0.3" footer="0.3"/>
  <pageSetup paperSize="9" scale="40" fitToHeight="0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139"/>
  <sheetViews>
    <sheetView topLeftCell="G1" workbookViewId="0">
      <selection activeCell="U122" sqref="U122"/>
    </sheetView>
  </sheetViews>
  <sheetFormatPr defaultRowHeight="15"/>
  <cols>
    <col min="2" max="2" width="29.28515625" customWidth="1"/>
    <col min="3" max="3" width="3.7109375" customWidth="1"/>
    <col min="4" max="4" width="4" customWidth="1"/>
    <col min="5" max="5" width="3.42578125" customWidth="1"/>
    <col min="6" max="6" width="4.140625" customWidth="1"/>
    <col min="7" max="7" width="7.28515625" customWidth="1"/>
    <col min="9" max="9" width="6.5703125" customWidth="1"/>
    <col min="11" max="11" width="27.28515625" customWidth="1"/>
    <col min="12" max="12" width="4.140625" customWidth="1"/>
    <col min="13" max="15" width="4" customWidth="1"/>
    <col min="16" max="16" width="7.140625" customWidth="1"/>
    <col min="21" max="21" width="28.140625" customWidth="1"/>
    <col min="22" max="22" width="4.140625" customWidth="1"/>
    <col min="23" max="23" width="4.5703125" customWidth="1"/>
    <col min="24" max="24" width="4.42578125" customWidth="1"/>
    <col min="25" max="25" width="4.5703125" customWidth="1"/>
    <col min="26" max="26" width="7" customWidth="1"/>
    <col min="29" max="29" width="30.42578125" customWidth="1"/>
    <col min="30" max="30" width="4.7109375" customWidth="1"/>
    <col min="31" max="31" width="4.140625" customWidth="1"/>
    <col min="32" max="33" width="4.28515625" customWidth="1"/>
  </cols>
  <sheetData>
    <row r="2" spans="1:34" ht="15.75" thickBot="1">
      <c r="A2" s="104"/>
      <c r="B2" s="104"/>
      <c r="C2" s="104"/>
      <c r="D2" s="104"/>
      <c r="E2" s="104"/>
      <c r="F2" s="104"/>
      <c r="G2" s="104"/>
      <c r="J2" s="104"/>
      <c r="K2" s="104"/>
      <c r="L2" s="104"/>
      <c r="M2" s="104"/>
      <c r="N2" s="104"/>
      <c r="O2" s="104"/>
      <c r="P2" s="104"/>
    </row>
    <row r="3" spans="1:34">
      <c r="A3" s="804" t="s">
        <v>0</v>
      </c>
      <c r="B3" s="805"/>
      <c r="C3" s="805"/>
      <c r="D3" s="805"/>
      <c r="E3" s="805"/>
      <c r="F3" s="805"/>
      <c r="G3" s="806"/>
      <c r="J3" s="804" t="s">
        <v>0</v>
      </c>
      <c r="K3" s="805"/>
      <c r="L3" s="805"/>
      <c r="M3" s="805"/>
      <c r="N3" s="805"/>
      <c r="O3" s="805"/>
      <c r="P3" s="806"/>
      <c r="S3" s="70"/>
      <c r="T3" s="45"/>
      <c r="U3" s="45"/>
      <c r="V3" s="45"/>
      <c r="W3" s="45"/>
      <c r="X3" s="45"/>
      <c r="Y3" s="45"/>
      <c r="Z3" s="46"/>
      <c r="AA3" s="47"/>
      <c r="AB3" s="44"/>
      <c r="AC3" s="45"/>
      <c r="AD3" s="45"/>
      <c r="AE3" s="45"/>
      <c r="AF3" s="45"/>
      <c r="AG3" s="45"/>
      <c r="AH3" s="46"/>
    </row>
    <row r="4" spans="1:34">
      <c r="A4" s="807" t="s">
        <v>1</v>
      </c>
      <c r="B4" s="808"/>
      <c r="C4" s="808"/>
      <c r="D4" s="808"/>
      <c r="E4" s="808"/>
      <c r="F4" s="808"/>
      <c r="G4" s="809"/>
      <c r="J4" s="807" t="s">
        <v>1</v>
      </c>
      <c r="K4" s="808"/>
      <c r="L4" s="808"/>
      <c r="M4" s="808"/>
      <c r="N4" s="808"/>
      <c r="O4" s="808"/>
      <c r="P4" s="809"/>
      <c r="S4" s="71"/>
      <c r="T4" s="33"/>
      <c r="U4" s="33"/>
      <c r="V4" s="33"/>
      <c r="W4" s="33"/>
      <c r="X4" s="33"/>
      <c r="Y4" s="33"/>
      <c r="Z4" s="1"/>
      <c r="AA4" s="47"/>
      <c r="AB4" s="32"/>
      <c r="AC4" s="33"/>
      <c r="AD4" s="33"/>
      <c r="AE4" s="33"/>
      <c r="AF4" s="33"/>
      <c r="AG4" s="33"/>
      <c r="AH4" s="1"/>
    </row>
    <row r="5" spans="1:34">
      <c r="A5" s="807" t="s">
        <v>346</v>
      </c>
      <c r="B5" s="808"/>
      <c r="C5" s="808"/>
      <c r="D5" s="808"/>
      <c r="E5" s="808"/>
      <c r="F5" s="808"/>
      <c r="G5" s="809"/>
      <c r="J5" s="807" t="s">
        <v>2</v>
      </c>
      <c r="K5" s="808"/>
      <c r="L5" s="808"/>
      <c r="M5" s="808"/>
      <c r="N5" s="808"/>
      <c r="O5" s="808"/>
      <c r="P5" s="809"/>
      <c r="S5" s="71"/>
      <c r="T5" s="818" t="s">
        <v>34</v>
      </c>
      <c r="U5" s="834"/>
      <c r="V5" s="834"/>
      <c r="W5" s="834"/>
      <c r="X5" s="834"/>
      <c r="Y5" s="834"/>
      <c r="Z5" s="835"/>
      <c r="AA5" s="47"/>
      <c r="AB5" s="820" t="s">
        <v>35</v>
      </c>
      <c r="AC5" s="834"/>
      <c r="AD5" s="834"/>
      <c r="AE5" s="834"/>
      <c r="AF5" s="834"/>
      <c r="AG5" s="834"/>
      <c r="AH5" s="835"/>
    </row>
    <row r="6" spans="1:34">
      <c r="A6" s="807" t="s">
        <v>3</v>
      </c>
      <c r="B6" s="808"/>
      <c r="C6" s="808"/>
      <c r="D6" s="808"/>
      <c r="E6" s="808"/>
      <c r="F6" s="808"/>
      <c r="G6" s="809"/>
      <c r="J6" s="807" t="s">
        <v>49</v>
      </c>
      <c r="K6" s="808"/>
      <c r="L6" s="808"/>
      <c r="M6" s="808"/>
      <c r="N6" s="808"/>
      <c r="O6" s="808"/>
      <c r="P6" s="809"/>
      <c r="S6" s="71"/>
      <c r="T6" s="834"/>
      <c r="U6" s="834"/>
      <c r="V6" s="834"/>
      <c r="W6" s="834"/>
      <c r="X6" s="834"/>
      <c r="Y6" s="834"/>
      <c r="Z6" s="835"/>
      <c r="AA6" s="47"/>
      <c r="AB6" s="836"/>
      <c r="AC6" s="834"/>
      <c r="AD6" s="834"/>
      <c r="AE6" s="834"/>
      <c r="AF6" s="834"/>
      <c r="AG6" s="834"/>
      <c r="AH6" s="835"/>
    </row>
    <row r="7" spans="1:34">
      <c r="A7" s="256"/>
      <c r="B7" s="257"/>
      <c r="C7" s="257"/>
      <c r="D7" s="257"/>
      <c r="E7" s="257"/>
      <c r="F7" s="257"/>
      <c r="G7" s="1"/>
      <c r="J7" s="256"/>
      <c r="K7" s="257"/>
      <c r="L7" s="257"/>
      <c r="M7" s="257"/>
      <c r="N7" s="257"/>
      <c r="O7" s="257"/>
      <c r="P7" s="1"/>
      <c r="S7" s="71"/>
      <c r="T7" s="33"/>
      <c r="U7" s="33"/>
      <c r="V7" s="33"/>
      <c r="W7" s="33"/>
      <c r="X7" s="33"/>
      <c r="Y7" s="33"/>
      <c r="Z7" s="1"/>
      <c r="AA7" s="47"/>
      <c r="AB7" s="32"/>
      <c r="AC7" s="33"/>
      <c r="AD7" s="33"/>
      <c r="AE7" s="33"/>
      <c r="AF7" s="33"/>
      <c r="AG7" s="33"/>
      <c r="AH7" s="1"/>
    </row>
    <row r="8" spans="1:34" ht="15.75" thickBot="1">
      <c r="A8" s="796" t="s">
        <v>4</v>
      </c>
      <c r="B8" s="791"/>
      <c r="C8" s="791"/>
      <c r="D8" s="791"/>
      <c r="E8" s="791"/>
      <c r="F8" s="791"/>
      <c r="G8" s="792"/>
      <c r="J8" s="796" t="s">
        <v>4</v>
      </c>
      <c r="K8" s="791"/>
      <c r="L8" s="791"/>
      <c r="M8" s="791"/>
      <c r="N8" s="791"/>
      <c r="O8" s="791"/>
      <c r="P8" s="792"/>
      <c r="S8" s="71"/>
      <c r="T8" s="815" t="s">
        <v>4</v>
      </c>
      <c r="U8" s="815"/>
      <c r="V8" s="815"/>
      <c r="W8" s="815"/>
      <c r="X8" s="815"/>
      <c r="Y8" s="815"/>
      <c r="Z8" s="816"/>
      <c r="AA8" s="47"/>
      <c r="AB8" s="821" t="s">
        <v>4</v>
      </c>
      <c r="AC8" s="815"/>
      <c r="AD8" s="815"/>
      <c r="AE8" s="815"/>
      <c r="AF8" s="815"/>
      <c r="AG8" s="815"/>
      <c r="AH8" s="816"/>
    </row>
    <row r="9" spans="1:34">
      <c r="A9" s="323" t="s">
        <v>50</v>
      </c>
      <c r="B9" s="323" t="s">
        <v>51</v>
      </c>
      <c r="C9" s="324" t="s">
        <v>7</v>
      </c>
      <c r="D9" s="324" t="s">
        <v>52</v>
      </c>
      <c r="E9" s="324" t="s">
        <v>9</v>
      </c>
      <c r="F9" s="324" t="s">
        <v>53</v>
      </c>
      <c r="G9" s="325" t="s">
        <v>54</v>
      </c>
      <c r="H9" s="326"/>
      <c r="I9" s="327"/>
      <c r="J9" s="328" t="s">
        <v>50</v>
      </c>
      <c r="K9" s="323" t="s">
        <v>51</v>
      </c>
      <c r="L9" s="324" t="s">
        <v>7</v>
      </c>
      <c r="M9" s="324" t="s">
        <v>52</v>
      </c>
      <c r="N9" s="324" t="s">
        <v>9</v>
      </c>
      <c r="O9" s="324" t="s">
        <v>53</v>
      </c>
      <c r="P9" s="325" t="s">
        <v>54</v>
      </c>
      <c r="Q9" s="326"/>
      <c r="R9" s="326"/>
      <c r="S9" s="329"/>
      <c r="T9" s="330" t="s">
        <v>5</v>
      </c>
      <c r="U9" s="331" t="s">
        <v>6</v>
      </c>
      <c r="V9" s="332" t="s">
        <v>7</v>
      </c>
      <c r="W9" s="332" t="s">
        <v>8</v>
      </c>
      <c r="X9" s="332" t="s">
        <v>9</v>
      </c>
      <c r="Y9" s="332" t="s">
        <v>10</v>
      </c>
      <c r="Z9" s="333" t="s">
        <v>11</v>
      </c>
      <c r="AA9" s="334"/>
      <c r="AB9" s="335" t="s">
        <v>5</v>
      </c>
      <c r="AC9" s="336" t="s">
        <v>6</v>
      </c>
      <c r="AD9" s="337" t="s">
        <v>7</v>
      </c>
      <c r="AE9" s="337" t="s">
        <v>8</v>
      </c>
      <c r="AF9" s="337" t="s">
        <v>9</v>
      </c>
      <c r="AG9" s="337" t="s">
        <v>10</v>
      </c>
      <c r="AH9" s="338" t="s">
        <v>11</v>
      </c>
    </row>
    <row r="10" spans="1:34" ht="15.75" thickBot="1">
      <c r="A10" s="339" t="s">
        <v>281</v>
      </c>
      <c r="B10" s="339" t="s">
        <v>56</v>
      </c>
      <c r="C10" s="340">
        <v>3</v>
      </c>
      <c r="D10" s="340">
        <v>0</v>
      </c>
      <c r="E10" s="340">
        <v>2</v>
      </c>
      <c r="F10" s="340">
        <v>4</v>
      </c>
      <c r="G10" s="341">
        <v>6</v>
      </c>
      <c r="H10" s="326"/>
      <c r="I10" s="327"/>
      <c r="J10" s="342" t="s">
        <v>281</v>
      </c>
      <c r="K10" s="339" t="s">
        <v>56</v>
      </c>
      <c r="L10" s="340">
        <v>3</v>
      </c>
      <c r="M10" s="340">
        <v>0</v>
      </c>
      <c r="N10" s="340">
        <v>2</v>
      </c>
      <c r="O10" s="340">
        <v>4</v>
      </c>
      <c r="P10" s="341">
        <v>6</v>
      </c>
      <c r="Q10" s="326"/>
      <c r="R10" s="326"/>
      <c r="S10" s="343"/>
      <c r="T10" s="859" t="s">
        <v>37</v>
      </c>
      <c r="U10" s="879"/>
      <c r="V10" s="352">
        <v>0</v>
      </c>
      <c r="W10" s="352">
        <v>0</v>
      </c>
      <c r="X10" s="352">
        <v>0</v>
      </c>
      <c r="Y10" s="352">
        <v>0</v>
      </c>
      <c r="Z10" s="353">
        <v>0</v>
      </c>
      <c r="AA10" s="347"/>
      <c r="AB10" s="348"/>
      <c r="AC10" s="349"/>
      <c r="AD10" s="350"/>
      <c r="AE10" s="350"/>
      <c r="AF10" s="350"/>
      <c r="AG10" s="350"/>
      <c r="AH10" s="351"/>
    </row>
    <row r="11" spans="1:34">
      <c r="A11" s="339" t="s">
        <v>282</v>
      </c>
      <c r="B11" s="339" t="s">
        <v>58</v>
      </c>
      <c r="C11" s="340">
        <v>3</v>
      </c>
      <c r="D11" s="340">
        <v>2</v>
      </c>
      <c r="E11" s="340">
        <v>0</v>
      </c>
      <c r="F11" s="340">
        <v>4</v>
      </c>
      <c r="G11" s="340">
        <v>6</v>
      </c>
      <c r="H11" s="326"/>
      <c r="I11" s="327"/>
      <c r="J11" s="342" t="s">
        <v>282</v>
      </c>
      <c r="K11" s="339" t="s">
        <v>58</v>
      </c>
      <c r="L11" s="340">
        <v>3</v>
      </c>
      <c r="M11" s="340">
        <v>2</v>
      </c>
      <c r="N11" s="340">
        <v>0</v>
      </c>
      <c r="O11" s="340">
        <v>4</v>
      </c>
      <c r="P11" s="341">
        <v>6</v>
      </c>
      <c r="Q11" s="326"/>
      <c r="R11" s="326"/>
      <c r="S11" s="359" t="s">
        <v>38</v>
      </c>
      <c r="T11" s="228" t="s">
        <v>57</v>
      </c>
      <c r="U11" s="360" t="s">
        <v>58</v>
      </c>
      <c r="V11" s="361">
        <v>3</v>
      </c>
      <c r="W11" s="361">
        <v>2</v>
      </c>
      <c r="X11" s="361">
        <v>0</v>
      </c>
      <c r="Y11" s="361">
        <v>4</v>
      </c>
      <c r="Z11" s="362">
        <v>6</v>
      </c>
      <c r="AA11" s="354"/>
      <c r="AB11" s="355"/>
      <c r="AC11" s="356"/>
      <c r="AD11" s="357"/>
      <c r="AE11" s="357"/>
      <c r="AF11" s="357"/>
      <c r="AG11" s="357"/>
      <c r="AH11" s="358"/>
    </row>
    <row r="12" spans="1:34">
      <c r="A12" s="339" t="s">
        <v>283</v>
      </c>
      <c r="B12" s="339" t="s">
        <v>59</v>
      </c>
      <c r="C12" s="340">
        <v>3</v>
      </c>
      <c r="D12" s="340">
        <v>0</v>
      </c>
      <c r="E12" s="340">
        <v>2</v>
      </c>
      <c r="F12" s="340">
        <v>4</v>
      </c>
      <c r="G12" s="340">
        <v>6</v>
      </c>
      <c r="H12" s="326"/>
      <c r="I12" s="327"/>
      <c r="J12" s="342" t="s">
        <v>283</v>
      </c>
      <c r="K12" s="339" t="s">
        <v>59</v>
      </c>
      <c r="L12" s="340">
        <v>3</v>
      </c>
      <c r="M12" s="340">
        <v>0</v>
      </c>
      <c r="N12" s="340">
        <v>2</v>
      </c>
      <c r="O12" s="340">
        <v>4</v>
      </c>
      <c r="P12" s="341">
        <v>6</v>
      </c>
      <c r="Q12" s="326"/>
      <c r="R12" s="326"/>
      <c r="S12" s="359" t="s">
        <v>38</v>
      </c>
      <c r="T12" s="228" t="s">
        <v>55</v>
      </c>
      <c r="U12" s="360" t="s">
        <v>56</v>
      </c>
      <c r="V12" s="361">
        <v>3</v>
      </c>
      <c r="W12" s="361">
        <v>0</v>
      </c>
      <c r="X12" s="361">
        <v>2</v>
      </c>
      <c r="Y12" s="361">
        <v>4</v>
      </c>
      <c r="Z12" s="362">
        <v>6</v>
      </c>
      <c r="AA12" s="354"/>
      <c r="AB12" s="363"/>
      <c r="AC12" s="364"/>
      <c r="AD12" s="230"/>
      <c r="AE12" s="230"/>
      <c r="AF12" s="230"/>
      <c r="AG12" s="230"/>
      <c r="AH12" s="231"/>
    </row>
    <row r="13" spans="1:34">
      <c r="A13" s="339" t="s">
        <v>344</v>
      </c>
      <c r="B13" s="339" t="s">
        <v>345</v>
      </c>
      <c r="C13" s="340">
        <v>3</v>
      </c>
      <c r="D13" s="340">
        <v>0</v>
      </c>
      <c r="E13" s="340">
        <v>2</v>
      </c>
      <c r="F13" s="340">
        <v>4</v>
      </c>
      <c r="G13" s="340">
        <v>7</v>
      </c>
      <c r="H13" s="326"/>
      <c r="I13" s="327"/>
      <c r="J13" s="342" t="s">
        <v>284</v>
      </c>
      <c r="K13" s="339" t="s">
        <v>61</v>
      </c>
      <c r="L13" s="365">
        <v>2</v>
      </c>
      <c r="M13" s="365">
        <v>0</v>
      </c>
      <c r="N13" s="365">
        <v>0</v>
      </c>
      <c r="O13" s="365">
        <v>2</v>
      </c>
      <c r="P13" s="366">
        <v>3</v>
      </c>
      <c r="Q13" s="326"/>
      <c r="R13" s="326"/>
      <c r="S13" s="359" t="s">
        <v>38</v>
      </c>
      <c r="T13" s="228" t="s">
        <v>45</v>
      </c>
      <c r="U13" s="360" t="s">
        <v>59</v>
      </c>
      <c r="V13" s="361">
        <v>3</v>
      </c>
      <c r="W13" s="361">
        <v>0</v>
      </c>
      <c r="X13" s="361">
        <v>2</v>
      </c>
      <c r="Y13" s="361">
        <v>4</v>
      </c>
      <c r="Z13" s="362">
        <v>6</v>
      </c>
      <c r="AA13" s="354"/>
      <c r="AB13" s="363"/>
      <c r="AC13" s="364"/>
      <c r="AD13" s="230"/>
      <c r="AE13" s="230"/>
      <c r="AF13" s="230"/>
      <c r="AG13" s="230"/>
      <c r="AH13" s="231"/>
    </row>
    <row r="14" spans="1:34" ht="22.5">
      <c r="A14" s="369" t="s">
        <v>285</v>
      </c>
      <c r="B14" s="370" t="s">
        <v>63</v>
      </c>
      <c r="C14" s="369">
        <v>3</v>
      </c>
      <c r="D14" s="370">
        <v>0</v>
      </c>
      <c r="E14" s="369">
        <v>0</v>
      </c>
      <c r="F14" s="370">
        <v>3</v>
      </c>
      <c r="G14" s="340">
        <v>5</v>
      </c>
      <c r="H14" s="326"/>
      <c r="I14" s="327"/>
      <c r="J14" s="367" t="s">
        <v>285</v>
      </c>
      <c r="K14" s="368" t="s">
        <v>63</v>
      </c>
      <c r="L14" s="365">
        <v>3</v>
      </c>
      <c r="M14" s="365">
        <v>0</v>
      </c>
      <c r="N14" s="365">
        <v>0</v>
      </c>
      <c r="O14" s="365">
        <v>3</v>
      </c>
      <c r="P14" s="365">
        <v>5</v>
      </c>
      <c r="Q14" s="326"/>
      <c r="R14" s="326"/>
      <c r="S14" s="359" t="s">
        <v>38</v>
      </c>
      <c r="T14" s="228" t="s">
        <v>14</v>
      </c>
      <c r="U14" s="360" t="s">
        <v>61</v>
      </c>
      <c r="V14" s="230">
        <v>2</v>
      </c>
      <c r="W14" s="230">
        <v>0</v>
      </c>
      <c r="X14" s="230">
        <v>0</v>
      </c>
      <c r="Y14" s="230">
        <v>2</v>
      </c>
      <c r="Z14" s="231">
        <v>3</v>
      </c>
      <c r="AA14" s="354"/>
      <c r="AB14" s="363"/>
      <c r="AC14" s="364"/>
      <c r="AD14" s="230"/>
      <c r="AE14" s="230"/>
      <c r="AF14" s="230"/>
      <c r="AG14" s="230"/>
      <c r="AH14" s="231"/>
    </row>
    <row r="15" spans="1:34" ht="22.5">
      <c r="A15" s="369" t="s">
        <v>286</v>
      </c>
      <c r="B15" s="370" t="s">
        <v>236</v>
      </c>
      <c r="C15" s="340">
        <v>0</v>
      </c>
      <c r="D15" s="340">
        <v>2</v>
      </c>
      <c r="E15" s="340">
        <v>0</v>
      </c>
      <c r="F15" s="340">
        <v>1</v>
      </c>
      <c r="G15" s="341">
        <v>1</v>
      </c>
      <c r="H15" s="326"/>
      <c r="I15" s="327"/>
      <c r="J15" s="371" t="s">
        <v>286</v>
      </c>
      <c r="K15" s="370" t="s">
        <v>236</v>
      </c>
      <c r="L15" s="340">
        <v>0</v>
      </c>
      <c r="M15" s="340">
        <v>2</v>
      </c>
      <c r="N15" s="340">
        <v>0</v>
      </c>
      <c r="O15" s="340">
        <v>1</v>
      </c>
      <c r="P15" s="341">
        <v>1</v>
      </c>
      <c r="Q15" s="326"/>
      <c r="R15" s="326"/>
      <c r="S15" s="359" t="s">
        <v>38</v>
      </c>
      <c r="T15" s="373" t="s">
        <v>62</v>
      </c>
      <c r="U15" s="374" t="s">
        <v>63</v>
      </c>
      <c r="V15" s="230">
        <v>3</v>
      </c>
      <c r="W15" s="230">
        <v>0</v>
      </c>
      <c r="X15" s="230">
        <v>0</v>
      </c>
      <c r="Y15" s="230">
        <v>3</v>
      </c>
      <c r="Z15" s="375">
        <v>5</v>
      </c>
      <c r="AA15" s="354"/>
      <c r="AB15" s="363"/>
      <c r="AC15" s="364"/>
      <c r="AD15" s="230"/>
      <c r="AE15" s="230"/>
      <c r="AF15" s="230"/>
      <c r="AG15" s="230"/>
      <c r="AH15" s="231"/>
    </row>
    <row r="16" spans="1:34">
      <c r="A16" s="871" t="s">
        <v>66</v>
      </c>
      <c r="B16" s="871"/>
      <c r="C16" s="372">
        <f>SUM(C10:C15)</f>
        <v>15</v>
      </c>
      <c r="D16" s="372">
        <f t="shared" ref="D16:G16" si="0">SUM(D10:D15)</f>
        <v>4</v>
      </c>
      <c r="E16" s="372">
        <f t="shared" si="0"/>
        <v>6</v>
      </c>
      <c r="F16" s="372">
        <f t="shared" si="0"/>
        <v>20</v>
      </c>
      <c r="G16" s="372">
        <f t="shared" si="0"/>
        <v>31</v>
      </c>
      <c r="H16" s="326"/>
      <c r="I16" s="327"/>
      <c r="J16" s="371" t="s">
        <v>287</v>
      </c>
      <c r="K16" s="369" t="s">
        <v>13</v>
      </c>
      <c r="L16" s="340">
        <v>3</v>
      </c>
      <c r="M16" s="340">
        <v>0</v>
      </c>
      <c r="N16" s="340">
        <v>0</v>
      </c>
      <c r="O16" s="340">
        <v>3</v>
      </c>
      <c r="P16" s="341">
        <v>3</v>
      </c>
      <c r="Q16" s="326"/>
      <c r="R16" s="326"/>
      <c r="S16" s="359" t="s">
        <v>38</v>
      </c>
      <c r="T16" s="371" t="s">
        <v>287</v>
      </c>
      <c r="U16" s="369" t="s">
        <v>13</v>
      </c>
      <c r="V16" s="340">
        <v>3</v>
      </c>
      <c r="W16" s="340">
        <v>0</v>
      </c>
      <c r="X16" s="340">
        <v>0</v>
      </c>
      <c r="Y16" s="340">
        <v>3</v>
      </c>
      <c r="Z16" s="341">
        <v>3</v>
      </c>
      <c r="AA16" s="354"/>
      <c r="AB16" s="363"/>
      <c r="AC16" s="364"/>
      <c r="AD16" s="230"/>
      <c r="AE16" s="230"/>
      <c r="AF16" s="230"/>
      <c r="AG16" s="230"/>
      <c r="AH16" s="231"/>
    </row>
    <row r="17" spans="1:34" ht="15.75" thickBot="1">
      <c r="A17" s="378"/>
      <c r="B17" s="379"/>
      <c r="C17" s="380"/>
      <c r="D17" s="380"/>
      <c r="E17" s="380"/>
      <c r="F17" s="380"/>
      <c r="G17" s="381"/>
      <c r="H17" s="326"/>
      <c r="I17" s="327"/>
      <c r="J17" s="880" t="s">
        <v>66</v>
      </c>
      <c r="K17" s="881"/>
      <c r="L17" s="377">
        <v>17</v>
      </c>
      <c r="M17" s="377">
        <v>4</v>
      </c>
      <c r="N17" s="377">
        <v>4</v>
      </c>
      <c r="O17" s="377">
        <v>21</v>
      </c>
      <c r="P17" s="377">
        <v>30</v>
      </c>
      <c r="Q17" s="326"/>
      <c r="R17" s="326"/>
      <c r="S17" s="359" t="s">
        <v>38</v>
      </c>
      <c r="T17" s="383" t="s">
        <v>64</v>
      </c>
      <c r="U17" s="384" t="s">
        <v>65</v>
      </c>
      <c r="V17" s="361">
        <v>0</v>
      </c>
      <c r="W17" s="361">
        <v>2</v>
      </c>
      <c r="X17" s="361">
        <v>0</v>
      </c>
      <c r="Y17" s="361">
        <v>1</v>
      </c>
      <c r="Z17" s="362">
        <v>1</v>
      </c>
      <c r="AA17" s="354"/>
      <c r="AB17" s="363"/>
      <c r="AC17" s="364"/>
      <c r="AD17" s="230"/>
      <c r="AE17" s="230"/>
      <c r="AF17" s="230"/>
      <c r="AG17" s="230"/>
      <c r="AH17" s="231"/>
    </row>
    <row r="18" spans="1:34">
      <c r="A18" s="378"/>
      <c r="B18" s="379"/>
      <c r="C18" s="380"/>
      <c r="D18" s="380"/>
      <c r="E18" s="380"/>
      <c r="F18" s="380"/>
      <c r="G18" s="381"/>
      <c r="H18" s="326"/>
      <c r="I18" s="327"/>
      <c r="J18" s="861" t="s">
        <v>66</v>
      </c>
      <c r="K18" s="862"/>
      <c r="L18" s="376">
        <f>SUM(L10:L17)</f>
        <v>34</v>
      </c>
      <c r="M18" s="376">
        <f>SUM(M10:M17)</f>
        <v>8</v>
      </c>
      <c r="N18" s="376">
        <v>4</v>
      </c>
      <c r="O18" s="376">
        <f>SUM(O10:O17)</f>
        <v>42</v>
      </c>
      <c r="P18" s="382">
        <f>SUM(P10:P17)</f>
        <v>60</v>
      </c>
      <c r="Q18" s="326"/>
      <c r="R18" s="326"/>
      <c r="S18" s="359"/>
      <c r="T18" s="859" t="s">
        <v>39</v>
      </c>
      <c r="U18" s="879"/>
      <c r="V18" s="352">
        <f>SUM(V10:V17)</f>
        <v>17</v>
      </c>
      <c r="W18" s="352">
        <f t="shared" ref="W18:Z18" si="1">SUM(W10:W17)</f>
        <v>4</v>
      </c>
      <c r="X18" s="352">
        <f t="shared" si="1"/>
        <v>4</v>
      </c>
      <c r="Y18" s="352">
        <f t="shared" si="1"/>
        <v>21</v>
      </c>
      <c r="Z18" s="352">
        <f t="shared" si="1"/>
        <v>30</v>
      </c>
      <c r="AA18" s="354"/>
      <c r="AB18" s="363"/>
      <c r="AC18" s="364"/>
      <c r="AD18" s="230"/>
      <c r="AE18" s="230"/>
      <c r="AF18" s="230"/>
      <c r="AG18" s="230"/>
      <c r="AH18" s="231"/>
    </row>
    <row r="19" spans="1:34">
      <c r="A19" s="378"/>
      <c r="B19" s="379"/>
      <c r="C19" s="380"/>
      <c r="D19" s="380"/>
      <c r="E19" s="380"/>
      <c r="F19" s="380"/>
      <c r="G19" s="381"/>
      <c r="H19" s="326"/>
      <c r="I19" s="327"/>
      <c r="J19" s="379"/>
      <c r="K19" s="379"/>
      <c r="L19" s="380"/>
      <c r="M19" s="380"/>
      <c r="N19" s="380"/>
      <c r="O19" s="380"/>
      <c r="P19" s="381"/>
      <c r="Q19" s="326"/>
      <c r="R19" s="326"/>
      <c r="S19" s="359"/>
      <c r="T19" s="388" t="s">
        <v>40</v>
      </c>
      <c r="U19" s="386"/>
      <c r="V19" s="376">
        <f>V18+V10</f>
        <v>17</v>
      </c>
      <c r="W19" s="376">
        <f>W18+W10</f>
        <v>4</v>
      </c>
      <c r="X19" s="376">
        <f>X18+X10</f>
        <v>4</v>
      </c>
      <c r="Y19" s="376">
        <f>Y18+Y10</f>
        <v>21</v>
      </c>
      <c r="Z19" s="382">
        <f>Z18+Z10</f>
        <v>30</v>
      </c>
      <c r="AA19" s="354"/>
      <c r="AB19" s="385" t="s">
        <v>40</v>
      </c>
      <c r="AC19" s="386"/>
      <c r="AD19" s="376">
        <f>SUM(AD10:AD18)</f>
        <v>0</v>
      </c>
      <c r="AE19" s="376">
        <f>SUM(AE10:AE18)</f>
        <v>0</v>
      </c>
      <c r="AF19" s="376">
        <f>SUM(AF10:AF18)</f>
        <v>0</v>
      </c>
      <c r="AG19" s="376">
        <f>SUM(AG10:AG18)</f>
        <v>0</v>
      </c>
      <c r="AH19" s="387">
        <f>SUM(AH10:AH18)</f>
        <v>0</v>
      </c>
    </row>
    <row r="20" spans="1:34">
      <c r="A20" s="378"/>
      <c r="B20" s="379"/>
      <c r="C20" s="380"/>
      <c r="D20" s="380"/>
      <c r="E20" s="380"/>
      <c r="F20" s="380"/>
      <c r="G20" s="381"/>
      <c r="H20" s="326"/>
      <c r="I20" s="327"/>
      <c r="J20" s="378"/>
      <c r="K20" s="379"/>
      <c r="L20" s="380"/>
      <c r="M20" s="380"/>
      <c r="N20" s="380"/>
      <c r="O20" s="380"/>
      <c r="P20" s="381"/>
      <c r="Q20" s="326"/>
      <c r="R20" s="326"/>
      <c r="S20" s="393"/>
      <c r="T20" s="394"/>
      <c r="U20" s="394"/>
      <c r="V20" s="395"/>
      <c r="W20" s="395"/>
      <c r="X20" s="395"/>
      <c r="Y20" s="395"/>
      <c r="Z20" s="396"/>
      <c r="AA20" s="354"/>
      <c r="AB20" s="389"/>
      <c r="AC20" s="390"/>
      <c r="AD20" s="390"/>
      <c r="AE20" s="391"/>
      <c r="AF20" s="391"/>
      <c r="AG20" s="391"/>
      <c r="AH20" s="392"/>
    </row>
    <row r="21" spans="1:34">
      <c r="A21" s="853" t="s">
        <v>16</v>
      </c>
      <c r="B21" s="854"/>
      <c r="C21" s="854"/>
      <c r="D21" s="854"/>
      <c r="E21" s="854"/>
      <c r="F21" s="854"/>
      <c r="G21" s="855"/>
      <c r="H21" s="326"/>
      <c r="I21" s="327"/>
      <c r="J21" s="853" t="s">
        <v>16</v>
      </c>
      <c r="K21" s="854"/>
      <c r="L21" s="854"/>
      <c r="M21" s="854"/>
      <c r="N21" s="854"/>
      <c r="O21" s="854"/>
      <c r="P21" s="855"/>
      <c r="Q21" s="326"/>
      <c r="R21" s="326"/>
      <c r="S21" s="393"/>
      <c r="T21" s="854" t="s">
        <v>16</v>
      </c>
      <c r="U21" s="854"/>
      <c r="V21" s="854"/>
      <c r="W21" s="854"/>
      <c r="X21" s="854"/>
      <c r="Y21" s="854"/>
      <c r="Z21" s="855"/>
      <c r="AA21" s="354"/>
      <c r="AB21" s="853" t="s">
        <v>16</v>
      </c>
      <c r="AC21" s="854"/>
      <c r="AD21" s="854"/>
      <c r="AE21" s="854"/>
      <c r="AF21" s="854"/>
      <c r="AG21" s="854"/>
      <c r="AH21" s="855"/>
    </row>
    <row r="22" spans="1:34">
      <c r="A22" s="323" t="s">
        <v>50</v>
      </c>
      <c r="B22" s="323" t="s">
        <v>51</v>
      </c>
      <c r="C22" s="324" t="s">
        <v>7</v>
      </c>
      <c r="D22" s="324" t="s">
        <v>52</v>
      </c>
      <c r="E22" s="324" t="s">
        <v>9</v>
      </c>
      <c r="F22" s="324" t="s">
        <v>53</v>
      </c>
      <c r="G22" s="325" t="s">
        <v>54</v>
      </c>
      <c r="H22" s="326"/>
      <c r="I22" s="327"/>
      <c r="J22" s="328" t="s">
        <v>50</v>
      </c>
      <c r="K22" s="323" t="s">
        <v>51</v>
      </c>
      <c r="L22" s="324" t="s">
        <v>7</v>
      </c>
      <c r="M22" s="324" t="s">
        <v>52</v>
      </c>
      <c r="N22" s="324" t="s">
        <v>9</v>
      </c>
      <c r="O22" s="324" t="s">
        <v>53</v>
      </c>
      <c r="P22" s="325" t="s">
        <v>54</v>
      </c>
      <c r="Q22" s="326"/>
      <c r="R22" s="326"/>
      <c r="S22" s="329"/>
      <c r="T22" s="335" t="s">
        <v>5</v>
      </c>
      <c r="U22" s="336" t="s">
        <v>6</v>
      </c>
      <c r="V22" s="337" t="s">
        <v>7</v>
      </c>
      <c r="W22" s="337" t="s">
        <v>8</v>
      </c>
      <c r="X22" s="337" t="s">
        <v>9</v>
      </c>
      <c r="Y22" s="337" t="s">
        <v>10</v>
      </c>
      <c r="Z22" s="338" t="s">
        <v>11</v>
      </c>
      <c r="AA22" s="354"/>
      <c r="AB22" s="398" t="s">
        <v>5</v>
      </c>
      <c r="AC22" s="336" t="s">
        <v>6</v>
      </c>
      <c r="AD22" s="337" t="s">
        <v>7</v>
      </c>
      <c r="AE22" s="337" t="s">
        <v>8</v>
      </c>
      <c r="AF22" s="337" t="s">
        <v>9</v>
      </c>
      <c r="AG22" s="337" t="s">
        <v>10</v>
      </c>
      <c r="AH22" s="338" t="s">
        <v>11</v>
      </c>
    </row>
    <row r="23" spans="1:34">
      <c r="A23" s="370" t="s">
        <v>288</v>
      </c>
      <c r="B23" s="370" t="s">
        <v>68</v>
      </c>
      <c r="C23" s="732">
        <v>3</v>
      </c>
      <c r="D23" s="370">
        <v>0</v>
      </c>
      <c r="E23" s="370">
        <v>2</v>
      </c>
      <c r="F23" s="340">
        <v>4</v>
      </c>
      <c r="G23" s="341">
        <v>6</v>
      </c>
      <c r="H23" s="326"/>
      <c r="I23" s="327"/>
      <c r="J23" s="342" t="s">
        <v>288</v>
      </c>
      <c r="K23" s="339" t="s">
        <v>68</v>
      </c>
      <c r="L23" s="340">
        <v>3</v>
      </c>
      <c r="M23" s="340">
        <v>0</v>
      </c>
      <c r="N23" s="340">
        <v>2</v>
      </c>
      <c r="O23" s="340">
        <v>4</v>
      </c>
      <c r="P23" s="341">
        <v>6</v>
      </c>
      <c r="Q23" s="326"/>
      <c r="R23" s="326"/>
      <c r="S23" s="343" t="s">
        <v>36</v>
      </c>
      <c r="T23" s="342" t="s">
        <v>292</v>
      </c>
      <c r="U23" s="399" t="s">
        <v>60</v>
      </c>
      <c r="V23" s="400">
        <v>2</v>
      </c>
      <c r="W23" s="400">
        <v>0</v>
      </c>
      <c r="X23" s="400">
        <v>0</v>
      </c>
      <c r="Y23" s="400">
        <v>2</v>
      </c>
      <c r="Z23" s="401">
        <v>3</v>
      </c>
      <c r="AA23" s="397"/>
      <c r="AB23" s="342" t="s">
        <v>292</v>
      </c>
      <c r="AC23" s="399" t="s">
        <v>60</v>
      </c>
      <c r="AD23" s="400">
        <v>2</v>
      </c>
      <c r="AE23" s="400">
        <v>0</v>
      </c>
      <c r="AF23" s="400">
        <v>0</v>
      </c>
      <c r="AG23" s="400">
        <v>2</v>
      </c>
      <c r="AH23" s="401">
        <v>3</v>
      </c>
    </row>
    <row r="24" spans="1:34">
      <c r="A24" s="370" t="s">
        <v>289</v>
      </c>
      <c r="B24" s="370" t="s">
        <v>70</v>
      </c>
      <c r="C24" s="732">
        <v>3</v>
      </c>
      <c r="D24" s="370">
        <v>2</v>
      </c>
      <c r="E24" s="370">
        <v>0</v>
      </c>
      <c r="F24" s="340">
        <v>4</v>
      </c>
      <c r="G24" s="340">
        <v>6</v>
      </c>
      <c r="H24" s="326"/>
      <c r="I24" s="327"/>
      <c r="J24" s="342" t="s">
        <v>289</v>
      </c>
      <c r="K24" s="339" t="s">
        <v>70</v>
      </c>
      <c r="L24" s="340">
        <v>3</v>
      </c>
      <c r="M24" s="340">
        <v>2</v>
      </c>
      <c r="N24" s="340">
        <v>0</v>
      </c>
      <c r="O24" s="340">
        <v>4</v>
      </c>
      <c r="P24" s="341">
        <v>6</v>
      </c>
      <c r="Q24" s="326"/>
      <c r="R24" s="326"/>
      <c r="S24" s="405"/>
      <c r="T24" s="859" t="s">
        <v>37</v>
      </c>
      <c r="U24" s="879"/>
      <c r="V24" s="352">
        <f>SUM(V23)</f>
        <v>2</v>
      </c>
      <c r="W24" s="352">
        <f t="shared" ref="W24:Z24" si="2">SUM(W23)</f>
        <v>0</v>
      </c>
      <c r="X24" s="352">
        <f t="shared" si="2"/>
        <v>0</v>
      </c>
      <c r="Y24" s="352">
        <f t="shared" si="2"/>
        <v>2</v>
      </c>
      <c r="Z24" s="352">
        <f t="shared" si="2"/>
        <v>3</v>
      </c>
      <c r="AA24" s="354"/>
      <c r="AB24" s="363"/>
      <c r="AC24" s="364"/>
      <c r="AD24" s="230"/>
      <c r="AE24" s="230"/>
      <c r="AF24" s="230"/>
      <c r="AG24" s="230"/>
      <c r="AH24" s="231"/>
    </row>
    <row r="25" spans="1:34" ht="22.5">
      <c r="A25" s="370" t="s">
        <v>347</v>
      </c>
      <c r="B25" s="370" t="s">
        <v>348</v>
      </c>
      <c r="C25" s="732">
        <v>2</v>
      </c>
      <c r="D25" s="370">
        <v>0</v>
      </c>
      <c r="E25" s="370">
        <v>0</v>
      </c>
      <c r="F25" s="340">
        <v>2</v>
      </c>
      <c r="G25" s="340">
        <v>3</v>
      </c>
      <c r="H25" s="326"/>
      <c r="I25" s="327"/>
      <c r="J25" s="402" t="s">
        <v>290</v>
      </c>
      <c r="K25" s="403" t="s">
        <v>72</v>
      </c>
      <c r="L25" s="404">
        <v>3</v>
      </c>
      <c r="M25" s="404">
        <v>0</v>
      </c>
      <c r="N25" s="404">
        <v>2</v>
      </c>
      <c r="O25" s="404">
        <v>4</v>
      </c>
      <c r="P25" s="404">
        <v>6</v>
      </c>
      <c r="Q25" s="326"/>
      <c r="R25" s="326"/>
      <c r="S25" s="359" t="s">
        <v>38</v>
      </c>
      <c r="T25" s="406" t="s">
        <v>17</v>
      </c>
      <c r="U25" s="407" t="s">
        <v>73</v>
      </c>
      <c r="V25" s="408">
        <v>2</v>
      </c>
      <c r="W25" s="408">
        <v>0</v>
      </c>
      <c r="X25" s="408">
        <v>0</v>
      </c>
      <c r="Y25" s="408">
        <v>2</v>
      </c>
      <c r="Z25" s="409">
        <v>3</v>
      </c>
      <c r="AA25" s="354"/>
      <c r="AB25" s="363"/>
      <c r="AC25" s="364"/>
      <c r="AD25" s="230"/>
      <c r="AE25" s="230"/>
      <c r="AF25" s="230"/>
      <c r="AG25" s="230"/>
      <c r="AH25" s="231"/>
    </row>
    <row r="26" spans="1:34">
      <c r="A26" s="339" t="s">
        <v>349</v>
      </c>
      <c r="B26" s="370" t="s">
        <v>350</v>
      </c>
      <c r="C26" s="340">
        <v>3</v>
      </c>
      <c r="D26" s="340">
        <v>0</v>
      </c>
      <c r="E26" s="340">
        <v>2</v>
      </c>
      <c r="F26" s="340">
        <v>4</v>
      </c>
      <c r="G26" s="340">
        <v>6</v>
      </c>
      <c r="H26" s="326"/>
      <c r="I26" s="327"/>
      <c r="J26" s="402" t="s">
        <v>291</v>
      </c>
      <c r="K26" s="339" t="s">
        <v>74</v>
      </c>
      <c r="L26" s="404">
        <v>2</v>
      </c>
      <c r="M26" s="404">
        <v>0</v>
      </c>
      <c r="N26" s="404">
        <v>0</v>
      </c>
      <c r="O26" s="404">
        <v>2</v>
      </c>
      <c r="P26" s="404">
        <v>3</v>
      </c>
      <c r="Q26" s="326"/>
      <c r="R26" s="326"/>
      <c r="S26" s="359" t="s">
        <v>38</v>
      </c>
      <c r="T26" s="228" t="s">
        <v>69</v>
      </c>
      <c r="U26" s="360" t="s">
        <v>70</v>
      </c>
      <c r="V26" s="361">
        <v>3</v>
      </c>
      <c r="W26" s="361">
        <v>2</v>
      </c>
      <c r="X26" s="361">
        <v>0</v>
      </c>
      <c r="Y26" s="361">
        <v>4</v>
      </c>
      <c r="Z26" s="362">
        <v>6</v>
      </c>
      <c r="AA26" s="354"/>
      <c r="AB26" s="363"/>
      <c r="AC26" s="364"/>
      <c r="AD26" s="230"/>
      <c r="AE26" s="230"/>
      <c r="AF26" s="230"/>
      <c r="AG26" s="230"/>
      <c r="AH26" s="231"/>
    </row>
    <row r="27" spans="1:34">
      <c r="A27" s="339" t="s">
        <v>351</v>
      </c>
      <c r="B27" s="339" t="s">
        <v>352</v>
      </c>
      <c r="C27" s="340">
        <v>3</v>
      </c>
      <c r="D27" s="340">
        <v>0</v>
      </c>
      <c r="E27" s="340">
        <v>2</v>
      </c>
      <c r="F27" s="340">
        <v>4</v>
      </c>
      <c r="G27" s="340">
        <v>7</v>
      </c>
      <c r="H27" s="326"/>
      <c r="I27" s="327"/>
      <c r="J27" s="342" t="s">
        <v>292</v>
      </c>
      <c r="K27" s="399" t="s">
        <v>60</v>
      </c>
      <c r="L27" s="400">
        <v>2</v>
      </c>
      <c r="M27" s="400">
        <v>0</v>
      </c>
      <c r="N27" s="400">
        <v>0</v>
      </c>
      <c r="O27" s="400">
        <v>2</v>
      </c>
      <c r="P27" s="401">
        <v>3</v>
      </c>
      <c r="Q27" s="326"/>
      <c r="R27" s="326"/>
      <c r="S27" s="359" t="s">
        <v>38</v>
      </c>
      <c r="T27" s="232" t="s">
        <v>71</v>
      </c>
      <c r="U27" s="413" t="s">
        <v>72</v>
      </c>
      <c r="V27" s="233">
        <v>3</v>
      </c>
      <c r="W27" s="233">
        <v>0</v>
      </c>
      <c r="X27" s="233">
        <v>2</v>
      </c>
      <c r="Y27" s="233">
        <v>4</v>
      </c>
      <c r="Z27" s="234">
        <v>6</v>
      </c>
      <c r="AA27" s="354"/>
      <c r="AB27" s="363"/>
      <c r="AC27" s="364"/>
      <c r="AD27" s="230"/>
      <c r="AE27" s="230"/>
      <c r="AF27" s="230"/>
      <c r="AG27" s="230"/>
      <c r="AH27" s="231"/>
    </row>
    <row r="28" spans="1:34">
      <c r="A28" s="403" t="s">
        <v>178</v>
      </c>
      <c r="B28" s="370" t="s">
        <v>241</v>
      </c>
      <c r="C28" s="340">
        <v>0</v>
      </c>
      <c r="D28" s="340">
        <v>2</v>
      </c>
      <c r="E28" s="340">
        <v>0</v>
      </c>
      <c r="F28" s="340">
        <v>1</v>
      </c>
      <c r="G28" s="340">
        <v>1</v>
      </c>
      <c r="H28" s="326"/>
      <c r="I28" s="327"/>
      <c r="J28" s="410" t="s">
        <v>293</v>
      </c>
      <c r="K28" s="411" t="s">
        <v>73</v>
      </c>
      <c r="L28" s="412">
        <v>2</v>
      </c>
      <c r="M28" s="412">
        <v>0</v>
      </c>
      <c r="N28" s="412">
        <v>0</v>
      </c>
      <c r="O28" s="412">
        <v>2</v>
      </c>
      <c r="P28" s="412">
        <v>3</v>
      </c>
      <c r="Q28" s="326"/>
      <c r="R28" s="326"/>
      <c r="S28" s="359" t="s">
        <v>38</v>
      </c>
      <c r="T28" s="228" t="s">
        <v>67</v>
      </c>
      <c r="U28" s="360" t="s">
        <v>68</v>
      </c>
      <c r="V28" s="361">
        <v>3</v>
      </c>
      <c r="W28" s="361">
        <v>0</v>
      </c>
      <c r="X28" s="361">
        <v>2</v>
      </c>
      <c r="Y28" s="361">
        <v>4</v>
      </c>
      <c r="Z28" s="362">
        <v>6</v>
      </c>
      <c r="AA28" s="354"/>
      <c r="AB28" s="363"/>
      <c r="AC28" s="364"/>
      <c r="AD28" s="230"/>
      <c r="AE28" s="230"/>
      <c r="AF28" s="230"/>
      <c r="AG28" s="230"/>
      <c r="AH28" s="231"/>
    </row>
    <row r="29" spans="1:34">
      <c r="A29" s="871" t="s">
        <v>66</v>
      </c>
      <c r="B29" s="871"/>
      <c r="C29" s="372">
        <f>SUM(C23:C28)</f>
        <v>14</v>
      </c>
      <c r="D29" s="372">
        <f t="shared" ref="D29:G29" si="3">SUM(D23:D28)</f>
        <v>4</v>
      </c>
      <c r="E29" s="372">
        <f t="shared" si="3"/>
        <v>6</v>
      </c>
      <c r="F29" s="372">
        <f t="shared" si="3"/>
        <v>19</v>
      </c>
      <c r="G29" s="372">
        <f t="shared" si="3"/>
        <v>29</v>
      </c>
      <c r="H29" s="326"/>
      <c r="I29" s="327"/>
      <c r="J29" s="371" t="s">
        <v>294</v>
      </c>
      <c r="K29" s="369" t="s">
        <v>19</v>
      </c>
      <c r="L29" s="340">
        <v>3</v>
      </c>
      <c r="M29" s="340">
        <v>0</v>
      </c>
      <c r="N29" s="340">
        <v>0</v>
      </c>
      <c r="O29" s="340">
        <v>3</v>
      </c>
      <c r="P29" s="341">
        <v>3</v>
      </c>
      <c r="Q29" s="326"/>
      <c r="R29" s="326"/>
      <c r="S29" s="359" t="s">
        <v>38</v>
      </c>
      <c r="T29" s="232" t="s">
        <v>20</v>
      </c>
      <c r="U29" s="360" t="s">
        <v>74</v>
      </c>
      <c r="V29" s="233">
        <v>2</v>
      </c>
      <c r="W29" s="233">
        <v>0</v>
      </c>
      <c r="X29" s="233">
        <v>0</v>
      </c>
      <c r="Y29" s="233">
        <v>2</v>
      </c>
      <c r="Z29" s="234">
        <v>3</v>
      </c>
      <c r="AA29" s="354"/>
      <c r="AB29" s="363"/>
      <c r="AC29" s="364"/>
      <c r="AD29" s="230"/>
      <c r="AE29" s="230"/>
      <c r="AF29" s="230"/>
      <c r="AG29" s="230"/>
      <c r="AH29" s="231"/>
    </row>
    <row r="30" spans="1:34">
      <c r="A30" s="378"/>
      <c r="B30" s="379"/>
      <c r="C30" s="380"/>
      <c r="D30" s="380"/>
      <c r="E30" s="380"/>
      <c r="F30" s="380"/>
      <c r="G30" s="381"/>
      <c r="H30" s="326"/>
      <c r="I30" s="327"/>
      <c r="J30" s="402" t="s">
        <v>178</v>
      </c>
      <c r="K30" s="370" t="s">
        <v>241</v>
      </c>
      <c r="L30" s="340">
        <v>0</v>
      </c>
      <c r="M30" s="340">
        <v>2</v>
      </c>
      <c r="N30" s="340">
        <v>0</v>
      </c>
      <c r="O30" s="340">
        <v>1</v>
      </c>
      <c r="P30" s="341">
        <v>1</v>
      </c>
      <c r="Q30" s="326"/>
      <c r="R30" s="326"/>
      <c r="S30" s="359" t="s">
        <v>38</v>
      </c>
      <c r="T30" s="344" t="s">
        <v>18</v>
      </c>
      <c r="U30" s="414" t="s">
        <v>33</v>
      </c>
      <c r="V30" s="345">
        <v>3</v>
      </c>
      <c r="W30" s="345">
        <v>0</v>
      </c>
      <c r="X30" s="345">
        <v>0</v>
      </c>
      <c r="Y30" s="345">
        <v>3</v>
      </c>
      <c r="Z30" s="346">
        <v>3</v>
      </c>
      <c r="AA30" s="354"/>
      <c r="AB30" s="363"/>
      <c r="AC30" s="364"/>
      <c r="AD30" s="230"/>
      <c r="AE30" s="230"/>
      <c r="AF30" s="230"/>
      <c r="AG30" s="230"/>
      <c r="AH30" s="231"/>
    </row>
    <row r="31" spans="1:34" ht="15.75" thickBot="1">
      <c r="A31" s="378"/>
      <c r="B31" s="379"/>
      <c r="C31" s="380"/>
      <c r="D31" s="380"/>
      <c r="E31" s="380"/>
      <c r="F31" s="380"/>
      <c r="G31" s="381"/>
      <c r="H31" s="326"/>
      <c r="I31" s="327"/>
      <c r="J31" s="880" t="s">
        <v>66</v>
      </c>
      <c r="K31" s="881"/>
      <c r="L31" s="377">
        <v>18</v>
      </c>
      <c r="M31" s="377">
        <v>4</v>
      </c>
      <c r="N31" s="377">
        <v>4</v>
      </c>
      <c r="O31" s="377">
        <v>22</v>
      </c>
      <c r="P31" s="377">
        <v>31</v>
      </c>
      <c r="Q31" s="326"/>
      <c r="R31" s="326"/>
      <c r="S31" s="359" t="s">
        <v>38</v>
      </c>
      <c r="T31" s="232" t="s">
        <v>75</v>
      </c>
      <c r="U31" s="384" t="s">
        <v>65</v>
      </c>
      <c r="V31" s="361">
        <v>0</v>
      </c>
      <c r="W31" s="361">
        <v>2</v>
      </c>
      <c r="X31" s="361">
        <v>0</v>
      </c>
      <c r="Y31" s="361">
        <v>1</v>
      </c>
      <c r="Z31" s="362">
        <v>1</v>
      </c>
      <c r="AA31" s="354"/>
      <c r="AB31" s="363"/>
      <c r="AC31" s="364"/>
      <c r="AD31" s="230"/>
      <c r="AE31" s="230"/>
      <c r="AF31" s="230"/>
      <c r="AG31" s="230"/>
      <c r="AH31" s="231"/>
    </row>
    <row r="32" spans="1:34">
      <c r="A32" s="378"/>
      <c r="B32" s="379"/>
      <c r="C32" s="380"/>
      <c r="D32" s="380"/>
      <c r="E32" s="380"/>
      <c r="F32" s="380"/>
      <c r="G32" s="381"/>
      <c r="H32" s="326"/>
      <c r="I32" s="327"/>
      <c r="J32" s="379"/>
      <c r="K32" s="379"/>
      <c r="L32" s="380"/>
      <c r="M32" s="380"/>
      <c r="N32" s="380"/>
      <c r="O32" s="380"/>
      <c r="P32" s="381"/>
      <c r="Q32" s="326"/>
      <c r="R32" s="326"/>
      <c r="S32" s="359"/>
      <c r="T32" s="859" t="s">
        <v>39</v>
      </c>
      <c r="U32" s="879"/>
      <c r="V32" s="352">
        <f>SUM(V25:V31)</f>
        <v>16</v>
      </c>
      <c r="W32" s="352">
        <f t="shared" ref="W32:Z32" si="4">SUM(W25:W31)</f>
        <v>4</v>
      </c>
      <c r="X32" s="352">
        <f t="shared" si="4"/>
        <v>4</v>
      </c>
      <c r="Y32" s="352">
        <f t="shared" si="4"/>
        <v>20</v>
      </c>
      <c r="Z32" s="352">
        <f t="shared" si="4"/>
        <v>28</v>
      </c>
      <c r="AA32" s="354"/>
      <c r="AB32" s="385" t="s">
        <v>40</v>
      </c>
      <c r="AC32" s="386"/>
      <c r="AD32" s="376">
        <f>SUM(AD23:AD31)</f>
        <v>2</v>
      </c>
      <c r="AE32" s="376">
        <f>SUM(AE23:AE31)</f>
        <v>0</v>
      </c>
      <c r="AF32" s="376">
        <f>SUM(AF23:AF31)</f>
        <v>0</v>
      </c>
      <c r="AG32" s="376">
        <f>SUM(AG23:AG31)</f>
        <v>2</v>
      </c>
      <c r="AH32" s="387">
        <f>SUM(AH23:AH31)</f>
        <v>3</v>
      </c>
    </row>
    <row r="33" spans="1:34">
      <c r="A33" s="378"/>
      <c r="B33" s="379"/>
      <c r="C33" s="380"/>
      <c r="D33" s="380"/>
      <c r="E33" s="380"/>
      <c r="F33" s="380"/>
      <c r="G33" s="381"/>
      <c r="H33" s="326"/>
      <c r="I33" s="327"/>
      <c r="J33" s="379"/>
      <c r="K33" s="379"/>
      <c r="L33" s="380"/>
      <c r="M33" s="380"/>
      <c r="N33" s="380"/>
      <c r="O33" s="380"/>
      <c r="P33" s="381"/>
      <c r="Q33" s="326"/>
      <c r="R33" s="326"/>
      <c r="S33" s="359"/>
      <c r="T33" s="388" t="s">
        <v>40</v>
      </c>
      <c r="U33" s="386"/>
      <c r="V33" s="376">
        <f>SUM(V32,V24)</f>
        <v>18</v>
      </c>
      <c r="W33" s="376">
        <f t="shared" ref="W33:Z33" si="5">SUM(W32,W24)</f>
        <v>4</v>
      </c>
      <c r="X33" s="376">
        <f t="shared" si="5"/>
        <v>4</v>
      </c>
      <c r="Y33" s="376">
        <f t="shared" si="5"/>
        <v>22</v>
      </c>
      <c r="Z33" s="376">
        <f t="shared" si="5"/>
        <v>31</v>
      </c>
      <c r="AA33" s="354"/>
      <c r="AB33" s="378"/>
      <c r="AC33" s="379"/>
      <c r="AD33" s="380"/>
      <c r="AE33" s="380"/>
      <c r="AF33" s="380"/>
      <c r="AG33" s="380"/>
      <c r="AH33" s="415"/>
    </row>
    <row r="34" spans="1:34">
      <c r="A34" s="378"/>
      <c r="B34" s="379"/>
      <c r="C34" s="380"/>
      <c r="D34" s="380"/>
      <c r="E34" s="380"/>
      <c r="F34" s="380"/>
      <c r="G34" s="381"/>
      <c r="H34" s="326"/>
      <c r="I34" s="327"/>
      <c r="J34" s="379"/>
      <c r="K34" s="379"/>
      <c r="L34" s="380"/>
      <c r="M34" s="380"/>
      <c r="N34" s="380"/>
      <c r="O34" s="380"/>
      <c r="P34" s="381"/>
      <c r="Q34" s="326"/>
      <c r="R34" s="326"/>
      <c r="S34" s="876" t="s">
        <v>22</v>
      </c>
      <c r="T34" s="877"/>
      <c r="U34" s="877"/>
      <c r="V34" s="877"/>
      <c r="W34" s="877"/>
      <c r="X34" s="877"/>
      <c r="Y34" s="877"/>
      <c r="Z34" s="878"/>
      <c r="AA34" s="354"/>
      <c r="AB34" s="853" t="s">
        <v>22</v>
      </c>
      <c r="AC34" s="854"/>
      <c r="AD34" s="854"/>
      <c r="AE34" s="854"/>
      <c r="AF34" s="854"/>
      <c r="AG34" s="854"/>
      <c r="AH34" s="855"/>
    </row>
    <row r="35" spans="1:34" ht="15.75" thickBot="1">
      <c r="A35" s="853" t="s">
        <v>22</v>
      </c>
      <c r="B35" s="854"/>
      <c r="C35" s="854"/>
      <c r="D35" s="854"/>
      <c r="E35" s="854"/>
      <c r="F35" s="854"/>
      <c r="G35" s="855"/>
      <c r="H35" s="326"/>
      <c r="I35" s="327"/>
      <c r="J35" s="854" t="s">
        <v>22</v>
      </c>
      <c r="K35" s="854"/>
      <c r="L35" s="854"/>
      <c r="M35" s="854"/>
      <c r="N35" s="854"/>
      <c r="O35" s="854"/>
      <c r="P35" s="855"/>
      <c r="Q35" s="326"/>
      <c r="R35" s="326"/>
      <c r="S35" s="405"/>
      <c r="T35" s="335" t="s">
        <v>5</v>
      </c>
      <c r="U35" s="336" t="s">
        <v>6</v>
      </c>
      <c r="V35" s="337" t="s">
        <v>7</v>
      </c>
      <c r="W35" s="337" t="s">
        <v>8</v>
      </c>
      <c r="X35" s="337" t="s">
        <v>9</v>
      </c>
      <c r="Y35" s="337" t="s">
        <v>10</v>
      </c>
      <c r="Z35" s="338" t="s">
        <v>11</v>
      </c>
      <c r="AA35" s="354"/>
      <c r="AB35" s="398" t="s">
        <v>5</v>
      </c>
      <c r="AC35" s="336" t="s">
        <v>6</v>
      </c>
      <c r="AD35" s="337" t="s">
        <v>7</v>
      </c>
      <c r="AE35" s="337" t="s">
        <v>8</v>
      </c>
      <c r="AF35" s="337" t="s">
        <v>9</v>
      </c>
      <c r="AG35" s="337" t="s">
        <v>10</v>
      </c>
      <c r="AH35" s="338" t="s">
        <v>11</v>
      </c>
    </row>
    <row r="36" spans="1:34">
      <c r="A36" s="323" t="s">
        <v>50</v>
      </c>
      <c r="B36" s="323" t="s">
        <v>51</v>
      </c>
      <c r="C36" s="324" t="s">
        <v>7</v>
      </c>
      <c r="D36" s="324" t="s">
        <v>52</v>
      </c>
      <c r="E36" s="324" t="s">
        <v>9</v>
      </c>
      <c r="F36" s="324" t="s">
        <v>53</v>
      </c>
      <c r="G36" s="325" t="s">
        <v>54</v>
      </c>
      <c r="H36" s="326"/>
      <c r="I36" s="327"/>
      <c r="J36" s="417" t="s">
        <v>50</v>
      </c>
      <c r="K36" s="418" t="s">
        <v>51</v>
      </c>
      <c r="L36" s="419" t="s">
        <v>7</v>
      </c>
      <c r="M36" s="419" t="s">
        <v>52</v>
      </c>
      <c r="N36" s="419" t="s">
        <v>9</v>
      </c>
      <c r="O36" s="419" t="s">
        <v>53</v>
      </c>
      <c r="P36" s="420" t="s">
        <v>54</v>
      </c>
      <c r="Q36" s="326"/>
      <c r="R36" s="326"/>
      <c r="S36" s="343" t="s">
        <v>36</v>
      </c>
      <c r="T36" s="228" t="s">
        <v>23</v>
      </c>
      <c r="U36" s="360" t="s">
        <v>86</v>
      </c>
      <c r="V36" s="422">
        <v>3</v>
      </c>
      <c r="W36" s="422">
        <v>0</v>
      </c>
      <c r="X36" s="422">
        <v>2</v>
      </c>
      <c r="Y36" s="422">
        <v>4</v>
      </c>
      <c r="Z36" s="423">
        <v>7</v>
      </c>
      <c r="AA36" s="354"/>
      <c r="AB36" s="228" t="s">
        <v>23</v>
      </c>
      <c r="AC36" s="360" t="s">
        <v>86</v>
      </c>
      <c r="AD36" s="422">
        <v>3</v>
      </c>
      <c r="AE36" s="422">
        <v>0</v>
      </c>
      <c r="AF36" s="422">
        <v>2</v>
      </c>
      <c r="AG36" s="422">
        <v>4</v>
      </c>
      <c r="AH36" s="423">
        <v>7</v>
      </c>
    </row>
    <row r="37" spans="1:34">
      <c r="A37" s="339" t="s">
        <v>353</v>
      </c>
      <c r="B37" s="339" t="s">
        <v>354</v>
      </c>
      <c r="C37" s="365">
        <v>3</v>
      </c>
      <c r="D37" s="365">
        <v>0</v>
      </c>
      <c r="E37" s="365">
        <v>2</v>
      </c>
      <c r="F37" s="365">
        <v>4</v>
      </c>
      <c r="G37" s="365">
        <v>6</v>
      </c>
      <c r="H37" s="326"/>
      <c r="I37" s="327"/>
      <c r="J37" s="402" t="s">
        <v>295</v>
      </c>
      <c r="K37" s="403" t="s">
        <v>81</v>
      </c>
      <c r="L37" s="421">
        <v>3</v>
      </c>
      <c r="M37" s="421">
        <v>0</v>
      </c>
      <c r="N37" s="421">
        <v>0</v>
      </c>
      <c r="O37" s="421">
        <v>3</v>
      </c>
      <c r="P37" s="421">
        <v>4</v>
      </c>
      <c r="Q37" s="326"/>
      <c r="R37" s="326"/>
      <c r="S37" s="343" t="s">
        <v>36</v>
      </c>
      <c r="T37" s="429" t="s">
        <v>82</v>
      </c>
      <c r="U37" s="360" t="s">
        <v>83</v>
      </c>
      <c r="V37" s="430">
        <v>3</v>
      </c>
      <c r="W37" s="430">
        <v>0</v>
      </c>
      <c r="X37" s="430">
        <v>0</v>
      </c>
      <c r="Y37" s="430">
        <v>3</v>
      </c>
      <c r="Z37" s="431">
        <v>5</v>
      </c>
      <c r="AA37" s="397"/>
      <c r="AB37" s="424"/>
      <c r="AC37" s="425"/>
      <c r="AD37" s="426"/>
      <c r="AE37" s="426"/>
      <c r="AF37" s="426"/>
      <c r="AG37" s="426"/>
      <c r="AH37" s="426"/>
    </row>
    <row r="38" spans="1:34">
      <c r="A38" s="339" t="s">
        <v>298</v>
      </c>
      <c r="B38" s="339" t="s">
        <v>85</v>
      </c>
      <c r="C38" s="365">
        <v>3</v>
      </c>
      <c r="D38" s="365">
        <v>0</v>
      </c>
      <c r="E38" s="365">
        <v>0</v>
      </c>
      <c r="F38" s="365">
        <v>3</v>
      </c>
      <c r="G38" s="365">
        <v>4</v>
      </c>
      <c r="H38" s="326"/>
      <c r="I38" s="327"/>
      <c r="J38" s="424" t="s">
        <v>296</v>
      </c>
      <c r="K38" s="425" t="s">
        <v>121</v>
      </c>
      <c r="L38" s="426">
        <v>3</v>
      </c>
      <c r="M38" s="426">
        <v>0</v>
      </c>
      <c r="N38" s="426">
        <v>0</v>
      </c>
      <c r="O38" s="426">
        <v>3</v>
      </c>
      <c r="P38" s="426">
        <v>4</v>
      </c>
      <c r="Q38" s="326"/>
      <c r="R38" s="326"/>
      <c r="S38" s="433"/>
      <c r="T38" s="434"/>
      <c r="U38" s="435" t="s">
        <v>37</v>
      </c>
      <c r="V38" s="352">
        <f>SUM(V36:V37)</f>
        <v>6</v>
      </c>
      <c r="W38" s="352">
        <f t="shared" ref="W38:Z38" si="6">SUM(W36:W37)</f>
        <v>0</v>
      </c>
      <c r="X38" s="352">
        <f t="shared" si="6"/>
        <v>2</v>
      </c>
      <c r="Y38" s="352">
        <f t="shared" si="6"/>
        <v>7</v>
      </c>
      <c r="Z38" s="352">
        <f t="shared" si="6"/>
        <v>12</v>
      </c>
      <c r="AA38" s="354"/>
      <c r="AB38" s="363"/>
      <c r="AC38" s="364"/>
      <c r="AD38" s="230"/>
      <c r="AE38" s="230"/>
      <c r="AF38" s="230"/>
      <c r="AG38" s="230"/>
      <c r="AH38" s="231"/>
    </row>
    <row r="39" spans="1:34">
      <c r="A39" s="339" t="s">
        <v>296</v>
      </c>
      <c r="B39" s="339" t="s">
        <v>121</v>
      </c>
      <c r="C39" s="365">
        <v>3</v>
      </c>
      <c r="D39" s="365">
        <v>0</v>
      </c>
      <c r="E39" s="365">
        <v>0</v>
      </c>
      <c r="F39" s="365">
        <v>3</v>
      </c>
      <c r="G39" s="365">
        <v>4</v>
      </c>
      <c r="H39" s="326"/>
      <c r="I39" s="327"/>
      <c r="J39" s="410" t="s">
        <v>297</v>
      </c>
      <c r="K39" s="339" t="s">
        <v>83</v>
      </c>
      <c r="L39" s="427">
        <v>3</v>
      </c>
      <c r="M39" s="427">
        <v>0</v>
      </c>
      <c r="N39" s="427">
        <v>0</v>
      </c>
      <c r="O39" s="427">
        <v>3</v>
      </c>
      <c r="P39" s="427">
        <v>5</v>
      </c>
      <c r="Q39" s="326"/>
      <c r="R39" s="326"/>
      <c r="S39" s="359" t="s">
        <v>38</v>
      </c>
      <c r="T39" s="232" t="s">
        <v>80</v>
      </c>
      <c r="U39" s="413" t="s">
        <v>81</v>
      </c>
      <c r="V39" s="436">
        <v>3</v>
      </c>
      <c r="W39" s="436">
        <v>0</v>
      </c>
      <c r="X39" s="436">
        <v>0</v>
      </c>
      <c r="Y39" s="436">
        <v>3</v>
      </c>
      <c r="Z39" s="437">
        <v>4</v>
      </c>
      <c r="AA39" s="354"/>
      <c r="AB39" s="363"/>
      <c r="AC39" s="364"/>
      <c r="AD39" s="230"/>
      <c r="AE39" s="230"/>
      <c r="AF39" s="230"/>
      <c r="AG39" s="230"/>
      <c r="AH39" s="231"/>
    </row>
    <row r="40" spans="1:34" ht="22.5">
      <c r="A40" s="369" t="s">
        <v>300</v>
      </c>
      <c r="B40" s="369" t="s">
        <v>88</v>
      </c>
      <c r="C40" s="365">
        <v>1</v>
      </c>
      <c r="D40" s="365">
        <v>0</v>
      </c>
      <c r="E40" s="365">
        <v>2</v>
      </c>
      <c r="F40" s="365">
        <v>2</v>
      </c>
      <c r="G40" s="365">
        <v>3</v>
      </c>
      <c r="H40" s="326"/>
      <c r="I40" s="327"/>
      <c r="J40" s="342" t="s">
        <v>298</v>
      </c>
      <c r="K40" s="339" t="s">
        <v>85</v>
      </c>
      <c r="L40" s="428">
        <v>3</v>
      </c>
      <c r="M40" s="428">
        <v>0</v>
      </c>
      <c r="N40" s="428">
        <v>0</v>
      </c>
      <c r="O40" s="428">
        <v>3</v>
      </c>
      <c r="P40" s="428">
        <v>4</v>
      </c>
      <c r="Q40" s="326"/>
      <c r="R40" s="326"/>
      <c r="S40" s="359" t="s">
        <v>38</v>
      </c>
      <c r="T40" s="228" t="s">
        <v>84</v>
      </c>
      <c r="U40" s="360" t="s">
        <v>85</v>
      </c>
      <c r="V40" s="422">
        <v>3</v>
      </c>
      <c r="W40" s="422">
        <v>0</v>
      </c>
      <c r="X40" s="422">
        <v>0</v>
      </c>
      <c r="Y40" s="422">
        <v>3</v>
      </c>
      <c r="Z40" s="423">
        <v>4</v>
      </c>
      <c r="AA40" s="354"/>
      <c r="AB40" s="363"/>
      <c r="AC40" s="364"/>
      <c r="AD40" s="230"/>
      <c r="AE40" s="230"/>
      <c r="AF40" s="230"/>
      <c r="AG40" s="230"/>
      <c r="AH40" s="231"/>
    </row>
    <row r="41" spans="1:34" ht="22.5">
      <c r="A41" s="339" t="s">
        <v>301</v>
      </c>
      <c r="B41" s="339" t="s">
        <v>89</v>
      </c>
      <c r="C41" s="365">
        <v>2</v>
      </c>
      <c r="D41" s="365">
        <v>0</v>
      </c>
      <c r="E41" s="365">
        <v>0</v>
      </c>
      <c r="F41" s="365">
        <v>2</v>
      </c>
      <c r="G41" s="366">
        <v>3</v>
      </c>
      <c r="H41" s="326"/>
      <c r="I41" s="327"/>
      <c r="J41" s="342" t="s">
        <v>299</v>
      </c>
      <c r="K41" s="339" t="s">
        <v>86</v>
      </c>
      <c r="L41" s="428">
        <v>3</v>
      </c>
      <c r="M41" s="428">
        <v>0</v>
      </c>
      <c r="N41" s="428">
        <v>2</v>
      </c>
      <c r="O41" s="428">
        <v>4</v>
      </c>
      <c r="P41" s="428">
        <v>7</v>
      </c>
      <c r="Q41" s="326"/>
      <c r="R41" s="326"/>
      <c r="S41" s="359" t="s">
        <v>38</v>
      </c>
      <c r="T41" s="424" t="s">
        <v>296</v>
      </c>
      <c r="U41" s="425" t="s">
        <v>121</v>
      </c>
      <c r="V41" s="426">
        <v>3</v>
      </c>
      <c r="W41" s="426">
        <v>0</v>
      </c>
      <c r="X41" s="426">
        <v>0</v>
      </c>
      <c r="Y41" s="426">
        <v>3</v>
      </c>
      <c r="Z41" s="426">
        <v>4</v>
      </c>
      <c r="AA41" s="354"/>
      <c r="AB41" s="363"/>
      <c r="AC41" s="364"/>
      <c r="AD41" s="230"/>
      <c r="AE41" s="230"/>
      <c r="AF41" s="230"/>
      <c r="AG41" s="230"/>
      <c r="AH41" s="231"/>
    </row>
    <row r="42" spans="1:34" ht="22.5">
      <c r="A42" s="339" t="s">
        <v>284</v>
      </c>
      <c r="B42" s="339" t="s">
        <v>61</v>
      </c>
      <c r="C42" s="365">
        <v>2</v>
      </c>
      <c r="D42" s="365">
        <v>0</v>
      </c>
      <c r="E42" s="365">
        <v>0</v>
      </c>
      <c r="F42" s="365">
        <v>2</v>
      </c>
      <c r="G42" s="366">
        <v>3</v>
      </c>
      <c r="H42" s="326"/>
      <c r="I42" s="327"/>
      <c r="J42" s="342" t="s">
        <v>300</v>
      </c>
      <c r="K42" s="339" t="s">
        <v>88</v>
      </c>
      <c r="L42" s="428">
        <v>1</v>
      </c>
      <c r="M42" s="428">
        <v>0</v>
      </c>
      <c r="N42" s="428">
        <v>2</v>
      </c>
      <c r="O42" s="428">
        <v>2</v>
      </c>
      <c r="P42" s="428">
        <v>3</v>
      </c>
      <c r="Q42" s="326"/>
      <c r="R42" s="326"/>
      <c r="S42" s="359" t="s">
        <v>38</v>
      </c>
      <c r="T42" s="228" t="s">
        <v>87</v>
      </c>
      <c r="U42" s="360" t="s">
        <v>88</v>
      </c>
      <c r="V42" s="422">
        <v>1</v>
      </c>
      <c r="W42" s="422">
        <v>0</v>
      </c>
      <c r="X42" s="422">
        <v>2</v>
      </c>
      <c r="Y42" s="422">
        <v>2</v>
      </c>
      <c r="Z42" s="423">
        <v>3</v>
      </c>
      <c r="AA42" s="354"/>
      <c r="AB42" s="363"/>
      <c r="AC42" s="364"/>
      <c r="AD42" s="230"/>
      <c r="AE42" s="230"/>
      <c r="AF42" s="230"/>
      <c r="AG42" s="230"/>
      <c r="AH42" s="231"/>
    </row>
    <row r="43" spans="1:34" ht="22.5">
      <c r="A43" s="339" t="s">
        <v>287</v>
      </c>
      <c r="B43" s="339" t="s">
        <v>13</v>
      </c>
      <c r="C43" s="340">
        <v>3</v>
      </c>
      <c r="D43" s="340">
        <v>0</v>
      </c>
      <c r="E43" s="340">
        <v>0</v>
      </c>
      <c r="F43" s="340">
        <v>3</v>
      </c>
      <c r="G43" s="341">
        <v>3</v>
      </c>
      <c r="H43" s="326"/>
      <c r="I43" s="327"/>
      <c r="J43" s="342" t="s">
        <v>301</v>
      </c>
      <c r="K43" s="369" t="s">
        <v>89</v>
      </c>
      <c r="L43" s="365">
        <v>2</v>
      </c>
      <c r="M43" s="365">
        <v>0</v>
      </c>
      <c r="N43" s="365">
        <v>0</v>
      </c>
      <c r="O43" s="365">
        <v>2</v>
      </c>
      <c r="P43" s="366">
        <v>3</v>
      </c>
      <c r="Q43" s="326"/>
      <c r="R43" s="326"/>
      <c r="S43" s="359" t="s">
        <v>38</v>
      </c>
      <c r="T43" s="228" t="s">
        <v>15</v>
      </c>
      <c r="U43" s="229" t="s">
        <v>89</v>
      </c>
      <c r="V43" s="230">
        <v>2</v>
      </c>
      <c r="W43" s="230">
        <v>0</v>
      </c>
      <c r="X43" s="230">
        <v>0</v>
      </c>
      <c r="Y43" s="230">
        <v>2</v>
      </c>
      <c r="Z43" s="231">
        <v>3</v>
      </c>
      <c r="AA43" s="354"/>
      <c r="AB43" s="363"/>
      <c r="AC43" s="364"/>
      <c r="AD43" s="230"/>
      <c r="AE43" s="230"/>
      <c r="AF43" s="230"/>
      <c r="AG43" s="230"/>
      <c r="AH43" s="231"/>
    </row>
    <row r="44" spans="1:34" ht="15.75" thickBot="1">
      <c r="A44" s="339" t="s">
        <v>27</v>
      </c>
      <c r="B44" s="339" t="s">
        <v>127</v>
      </c>
      <c r="C44" s="426">
        <v>3</v>
      </c>
      <c r="D44" s="426">
        <v>0</v>
      </c>
      <c r="E44" s="426">
        <v>0</v>
      </c>
      <c r="F44" s="426">
        <v>3</v>
      </c>
      <c r="G44" s="426">
        <v>5</v>
      </c>
      <c r="H44" s="326"/>
      <c r="I44" s="327"/>
      <c r="J44" s="872" t="s">
        <v>66</v>
      </c>
      <c r="K44" s="873"/>
      <c r="L44" s="377">
        <v>18</v>
      </c>
      <c r="M44" s="377">
        <v>0</v>
      </c>
      <c r="N44" s="377">
        <v>4</v>
      </c>
      <c r="O44" s="377">
        <v>20</v>
      </c>
      <c r="P44" s="377">
        <v>30</v>
      </c>
      <c r="Q44" s="326"/>
      <c r="R44" s="326"/>
      <c r="S44" s="359"/>
      <c r="T44" s="441"/>
      <c r="U44" s="434" t="s">
        <v>39</v>
      </c>
      <c r="V44" s="352">
        <f>SUM(V39:V43)</f>
        <v>12</v>
      </c>
      <c r="W44" s="352">
        <f t="shared" ref="W44:Z44" si="7">SUM(W39:W43)</f>
        <v>0</v>
      </c>
      <c r="X44" s="352">
        <f t="shared" si="7"/>
        <v>2</v>
      </c>
      <c r="Y44" s="352">
        <f t="shared" si="7"/>
        <v>13</v>
      </c>
      <c r="Z44" s="352">
        <f t="shared" si="7"/>
        <v>18</v>
      </c>
      <c r="AA44" s="354"/>
      <c r="AB44" s="363"/>
      <c r="AC44" s="364"/>
      <c r="AD44" s="230"/>
      <c r="AE44" s="230"/>
      <c r="AF44" s="230"/>
      <c r="AG44" s="230"/>
      <c r="AH44" s="231"/>
    </row>
    <row r="45" spans="1:34">
      <c r="A45" s="871" t="s">
        <v>66</v>
      </c>
      <c r="B45" s="871"/>
      <c r="C45" s="372">
        <f>SUM(C37:C44)</f>
        <v>20</v>
      </c>
      <c r="D45" s="372">
        <f t="shared" ref="D45:G45" si="8">SUM(D37:D44)</f>
        <v>0</v>
      </c>
      <c r="E45" s="372">
        <f t="shared" si="8"/>
        <v>4</v>
      </c>
      <c r="F45" s="372">
        <f t="shared" si="8"/>
        <v>22</v>
      </c>
      <c r="G45" s="372">
        <f t="shared" si="8"/>
        <v>31</v>
      </c>
      <c r="H45" s="326"/>
      <c r="I45" s="327"/>
      <c r="J45" s="228"/>
      <c r="K45" s="229"/>
      <c r="L45" s="230"/>
      <c r="M45" s="230"/>
      <c r="N45" s="230"/>
      <c r="O45" s="230"/>
      <c r="P45" s="231"/>
      <c r="Q45" s="326"/>
      <c r="R45" s="326"/>
      <c r="S45" s="433"/>
      <c r="T45" s="388" t="s">
        <v>40</v>
      </c>
      <c r="U45" s="386"/>
      <c r="V45" s="376">
        <f>SUM(V38,V44)</f>
        <v>18</v>
      </c>
      <c r="W45" s="376">
        <f t="shared" ref="W45:Y45" si="9">SUM(W38,W44)</f>
        <v>0</v>
      </c>
      <c r="X45" s="376">
        <f t="shared" si="9"/>
        <v>4</v>
      </c>
      <c r="Y45" s="376">
        <f t="shared" si="9"/>
        <v>20</v>
      </c>
      <c r="Z45" s="376">
        <f>SUM(Z38,Z44)</f>
        <v>30</v>
      </c>
      <c r="AA45" s="354"/>
      <c r="AB45" s="363"/>
      <c r="AC45" s="364"/>
      <c r="AD45" s="230"/>
      <c r="AE45" s="230"/>
      <c r="AF45" s="230"/>
      <c r="AG45" s="230"/>
      <c r="AH45" s="231"/>
    </row>
    <row r="46" spans="1:34">
      <c r="A46" s="378"/>
      <c r="B46" s="379"/>
      <c r="C46" s="380"/>
      <c r="D46" s="380"/>
      <c r="E46" s="380"/>
      <c r="F46" s="380"/>
      <c r="G46" s="381"/>
      <c r="H46" s="326"/>
      <c r="I46" s="327"/>
      <c r="J46" s="228"/>
      <c r="K46" s="229"/>
      <c r="L46" s="230"/>
      <c r="M46" s="230"/>
      <c r="N46" s="230"/>
      <c r="O46" s="230"/>
      <c r="P46" s="231"/>
      <c r="Q46" s="326"/>
      <c r="R46" s="326"/>
      <c r="S46" s="502"/>
      <c r="T46" s="379"/>
      <c r="U46" s="379"/>
      <c r="V46" s="380"/>
      <c r="W46" s="380"/>
      <c r="X46" s="380"/>
      <c r="Y46" s="380"/>
      <c r="Z46" s="381"/>
      <c r="AA46" s="354"/>
      <c r="AB46" s="385" t="s">
        <v>40</v>
      </c>
      <c r="AC46" s="438"/>
      <c r="AD46" s="422">
        <v>3</v>
      </c>
      <c r="AE46" s="422">
        <v>0</v>
      </c>
      <c r="AF46" s="422">
        <v>2</v>
      </c>
      <c r="AG46" s="422">
        <v>4</v>
      </c>
      <c r="AH46" s="423">
        <v>7</v>
      </c>
    </row>
    <row r="47" spans="1:34">
      <c r="A47" s="378"/>
      <c r="B47" s="379"/>
      <c r="C47" s="380"/>
      <c r="D47" s="380"/>
      <c r="E47" s="380"/>
      <c r="F47" s="380"/>
      <c r="G47" s="381"/>
      <c r="H47" s="326"/>
      <c r="I47" s="327"/>
      <c r="J47" s="228"/>
      <c r="K47" s="229"/>
      <c r="L47" s="230"/>
      <c r="M47" s="230"/>
      <c r="N47" s="230"/>
      <c r="O47" s="230"/>
      <c r="P47" s="231"/>
      <c r="Q47" s="326"/>
      <c r="R47" s="326"/>
      <c r="S47" s="326"/>
      <c r="T47" s="379"/>
      <c r="U47" s="379"/>
      <c r="V47" s="380"/>
      <c r="W47" s="380"/>
      <c r="X47" s="380"/>
      <c r="Y47" s="380"/>
      <c r="Z47" s="381"/>
      <c r="AA47" s="354"/>
      <c r="AB47" s="378"/>
      <c r="AC47" s="439"/>
      <c r="AD47" s="380"/>
      <c r="AE47" s="380"/>
      <c r="AF47" s="380"/>
      <c r="AG47" s="380"/>
      <c r="AH47" s="440"/>
    </row>
    <row r="48" spans="1:34" ht="15.75" thickBot="1">
      <c r="A48" s="853" t="s">
        <v>24</v>
      </c>
      <c r="B48" s="854"/>
      <c r="C48" s="854"/>
      <c r="D48" s="854"/>
      <c r="E48" s="854"/>
      <c r="F48" s="854"/>
      <c r="G48" s="855"/>
      <c r="H48" s="326"/>
      <c r="I48" s="327"/>
      <c r="J48" s="853" t="s">
        <v>24</v>
      </c>
      <c r="K48" s="854"/>
      <c r="L48" s="854"/>
      <c r="M48" s="854"/>
      <c r="N48" s="854"/>
      <c r="O48" s="854"/>
      <c r="P48" s="855"/>
      <c r="Q48" s="326"/>
      <c r="R48" s="327"/>
      <c r="S48" s="877" t="s">
        <v>24</v>
      </c>
      <c r="T48" s="877"/>
      <c r="U48" s="877"/>
      <c r="V48" s="877"/>
      <c r="W48" s="877"/>
      <c r="X48" s="877"/>
      <c r="Y48" s="877"/>
      <c r="Z48" s="878"/>
      <c r="AA48" s="354"/>
      <c r="AB48" s="853" t="s">
        <v>24</v>
      </c>
      <c r="AC48" s="854"/>
      <c r="AD48" s="854"/>
      <c r="AE48" s="854"/>
      <c r="AF48" s="854"/>
      <c r="AG48" s="854"/>
      <c r="AH48" s="855"/>
    </row>
    <row r="49" spans="1:34" ht="17.25" customHeight="1">
      <c r="A49" s="323" t="s">
        <v>50</v>
      </c>
      <c r="B49" s="323" t="s">
        <v>51</v>
      </c>
      <c r="C49" s="324" t="s">
        <v>7</v>
      </c>
      <c r="D49" s="324" t="s">
        <v>52</v>
      </c>
      <c r="E49" s="324" t="s">
        <v>9</v>
      </c>
      <c r="F49" s="324" t="s">
        <v>53</v>
      </c>
      <c r="G49" s="325" t="s">
        <v>54</v>
      </c>
      <c r="H49" s="326"/>
      <c r="I49" s="327"/>
      <c r="J49" s="417" t="s">
        <v>50</v>
      </c>
      <c r="K49" s="418" t="s">
        <v>51</v>
      </c>
      <c r="L49" s="419" t="s">
        <v>7</v>
      </c>
      <c r="M49" s="419" t="s">
        <v>52</v>
      </c>
      <c r="N49" s="419" t="s">
        <v>9</v>
      </c>
      <c r="O49" s="419" t="s">
        <v>53</v>
      </c>
      <c r="P49" s="420" t="s">
        <v>54</v>
      </c>
      <c r="Q49" s="326"/>
      <c r="R49" s="327"/>
      <c r="S49" s="433"/>
      <c r="T49" s="335" t="s">
        <v>5</v>
      </c>
      <c r="U49" s="335" t="s">
        <v>6</v>
      </c>
      <c r="V49" s="337" t="s">
        <v>7</v>
      </c>
      <c r="W49" s="337" t="s">
        <v>8</v>
      </c>
      <c r="X49" s="337" t="s">
        <v>9</v>
      </c>
      <c r="Y49" s="337" t="s">
        <v>10</v>
      </c>
      <c r="Z49" s="338" t="s">
        <v>11</v>
      </c>
      <c r="AA49" s="354"/>
      <c r="AB49" s="398" t="s">
        <v>5</v>
      </c>
      <c r="AC49" s="336" t="s">
        <v>6</v>
      </c>
      <c r="AD49" s="337" t="s">
        <v>7</v>
      </c>
      <c r="AE49" s="337" t="s">
        <v>8</v>
      </c>
      <c r="AF49" s="337" t="s">
        <v>9</v>
      </c>
      <c r="AG49" s="337" t="s">
        <v>10</v>
      </c>
      <c r="AH49" s="338" t="s">
        <v>11</v>
      </c>
    </row>
    <row r="50" spans="1:34">
      <c r="A50" s="339" t="s">
        <v>355</v>
      </c>
      <c r="B50" s="339" t="s">
        <v>356</v>
      </c>
      <c r="C50" s="404">
        <v>3</v>
      </c>
      <c r="D50" s="404">
        <v>0</v>
      </c>
      <c r="E50" s="404">
        <v>2</v>
      </c>
      <c r="F50" s="404">
        <v>4</v>
      </c>
      <c r="G50" s="404">
        <v>6</v>
      </c>
      <c r="H50" s="326"/>
      <c r="I50" s="327"/>
      <c r="J50" s="424" t="s">
        <v>302</v>
      </c>
      <c r="K50" s="425" t="s">
        <v>108</v>
      </c>
      <c r="L50" s="426">
        <v>3</v>
      </c>
      <c r="M50" s="426">
        <v>0</v>
      </c>
      <c r="N50" s="426">
        <v>0</v>
      </c>
      <c r="O50" s="426">
        <v>3</v>
      </c>
      <c r="P50" s="426">
        <v>5</v>
      </c>
      <c r="Q50" s="326"/>
      <c r="R50" s="327"/>
      <c r="S50" s="343" t="s">
        <v>36</v>
      </c>
      <c r="T50" s="406" t="s">
        <v>100</v>
      </c>
      <c r="U50" s="406" t="s">
        <v>101</v>
      </c>
      <c r="V50" s="408">
        <v>3</v>
      </c>
      <c r="W50" s="408">
        <v>0</v>
      </c>
      <c r="X50" s="408">
        <v>2</v>
      </c>
      <c r="Y50" s="408">
        <v>4</v>
      </c>
      <c r="Z50" s="409">
        <v>7</v>
      </c>
      <c r="AA50" s="397"/>
      <c r="AB50" s="406" t="s">
        <v>100</v>
      </c>
      <c r="AC50" s="406" t="s">
        <v>101</v>
      </c>
      <c r="AD50" s="408">
        <v>3</v>
      </c>
      <c r="AE50" s="408">
        <v>0</v>
      </c>
      <c r="AF50" s="408">
        <v>2</v>
      </c>
      <c r="AG50" s="408">
        <v>4</v>
      </c>
      <c r="AH50" s="409">
        <v>7</v>
      </c>
    </row>
    <row r="51" spans="1:34">
      <c r="A51" s="339" t="s">
        <v>357</v>
      </c>
      <c r="B51" s="339" t="s">
        <v>358</v>
      </c>
      <c r="C51" s="404">
        <v>2</v>
      </c>
      <c r="D51" s="404">
        <v>2</v>
      </c>
      <c r="E51" s="404">
        <v>0</v>
      </c>
      <c r="F51" s="404">
        <v>3</v>
      </c>
      <c r="G51" s="404">
        <v>6</v>
      </c>
      <c r="H51" s="326"/>
      <c r="I51" s="327"/>
      <c r="J51" s="442" t="s">
        <v>303</v>
      </c>
      <c r="K51" s="432" t="s">
        <v>304</v>
      </c>
      <c r="L51" s="426">
        <v>0</v>
      </c>
      <c r="M51" s="426">
        <v>0</v>
      </c>
      <c r="N51" s="426">
        <v>4</v>
      </c>
      <c r="O51" s="426">
        <v>2</v>
      </c>
      <c r="P51" s="426">
        <v>4</v>
      </c>
      <c r="Q51" s="326"/>
      <c r="R51" s="327"/>
      <c r="S51" s="343" t="s">
        <v>36</v>
      </c>
      <c r="T51" s="442" t="s">
        <v>303</v>
      </c>
      <c r="U51" s="432" t="s">
        <v>304</v>
      </c>
      <c r="V51" s="426">
        <v>0</v>
      </c>
      <c r="W51" s="426">
        <v>0</v>
      </c>
      <c r="X51" s="426">
        <v>4</v>
      </c>
      <c r="Y51" s="426">
        <v>2</v>
      </c>
      <c r="Z51" s="426">
        <v>4</v>
      </c>
      <c r="AA51" s="354"/>
      <c r="AB51" s="406" t="s">
        <v>104</v>
      </c>
      <c r="AC51" s="461" t="s">
        <v>105</v>
      </c>
      <c r="AD51" s="408">
        <v>2</v>
      </c>
      <c r="AE51" s="408">
        <v>0</v>
      </c>
      <c r="AF51" s="408">
        <v>0</v>
      </c>
      <c r="AG51" s="408">
        <v>2</v>
      </c>
      <c r="AH51" s="409">
        <v>3</v>
      </c>
    </row>
    <row r="52" spans="1:34">
      <c r="A52" s="339" t="s">
        <v>307</v>
      </c>
      <c r="B52" s="339" t="s">
        <v>103</v>
      </c>
      <c r="C52" s="404">
        <v>3</v>
      </c>
      <c r="D52" s="404">
        <v>0</v>
      </c>
      <c r="E52" s="404">
        <v>0</v>
      </c>
      <c r="F52" s="404">
        <v>3</v>
      </c>
      <c r="G52" s="404">
        <v>4</v>
      </c>
      <c r="H52" s="326"/>
      <c r="I52" s="327"/>
      <c r="J52" s="424" t="s">
        <v>305</v>
      </c>
      <c r="K52" s="425" t="s">
        <v>101</v>
      </c>
      <c r="L52" s="443">
        <v>3</v>
      </c>
      <c r="M52" s="443">
        <v>0</v>
      </c>
      <c r="N52" s="443">
        <v>2</v>
      </c>
      <c r="O52" s="443">
        <v>4</v>
      </c>
      <c r="P52" s="443">
        <v>7</v>
      </c>
      <c r="Q52" s="326"/>
      <c r="R52" s="327"/>
      <c r="S52" s="343" t="s">
        <v>36</v>
      </c>
      <c r="T52" s="373" t="s">
        <v>110</v>
      </c>
      <c r="U52" s="360" t="s">
        <v>111</v>
      </c>
      <c r="V52" s="230">
        <v>0</v>
      </c>
      <c r="W52" s="230">
        <v>0</v>
      </c>
      <c r="X52" s="230">
        <v>0</v>
      </c>
      <c r="Y52" s="230">
        <v>0</v>
      </c>
      <c r="Z52" s="375">
        <v>4</v>
      </c>
      <c r="AA52" s="354"/>
      <c r="AB52" s="449"/>
      <c r="AC52" s="413"/>
      <c r="AD52" s="436"/>
      <c r="AE52" s="436"/>
      <c r="AF52" s="436"/>
      <c r="AG52" s="436"/>
      <c r="AH52" s="437"/>
    </row>
    <row r="53" spans="1:34" ht="22.5">
      <c r="A53" s="403" t="s">
        <v>308</v>
      </c>
      <c r="B53" s="339" t="s">
        <v>109</v>
      </c>
      <c r="C53" s="404">
        <v>2</v>
      </c>
      <c r="D53" s="404">
        <v>0</v>
      </c>
      <c r="E53" s="404">
        <v>0</v>
      </c>
      <c r="F53" s="404">
        <v>2</v>
      </c>
      <c r="G53" s="404">
        <v>3</v>
      </c>
      <c r="H53" s="326"/>
      <c r="I53" s="327"/>
      <c r="J53" s="444" t="s">
        <v>306</v>
      </c>
      <c r="K53" s="432" t="s">
        <v>105</v>
      </c>
      <c r="L53" s="443">
        <v>2</v>
      </c>
      <c r="M53" s="443">
        <v>0</v>
      </c>
      <c r="N53" s="443">
        <v>0</v>
      </c>
      <c r="O53" s="443">
        <v>2</v>
      </c>
      <c r="P53" s="443">
        <v>3</v>
      </c>
      <c r="Q53" s="326"/>
      <c r="R53" s="327"/>
      <c r="S53" s="343" t="s">
        <v>36</v>
      </c>
      <c r="T53" s="406" t="s">
        <v>104</v>
      </c>
      <c r="U53" s="461" t="s">
        <v>105</v>
      </c>
      <c r="V53" s="408">
        <v>2</v>
      </c>
      <c r="W53" s="408">
        <v>0</v>
      </c>
      <c r="X53" s="408">
        <v>0</v>
      </c>
      <c r="Y53" s="408">
        <v>2</v>
      </c>
      <c r="Z53" s="409">
        <v>3</v>
      </c>
      <c r="AA53" s="354"/>
      <c r="AB53" s="363"/>
      <c r="AC53" s="364"/>
      <c r="AD53" s="230"/>
      <c r="AE53" s="230"/>
      <c r="AF53" s="230"/>
      <c r="AG53" s="230"/>
      <c r="AH53" s="231"/>
    </row>
    <row r="54" spans="1:34" ht="21" customHeight="1">
      <c r="A54" s="403" t="s">
        <v>291</v>
      </c>
      <c r="B54" s="339" t="s">
        <v>74</v>
      </c>
      <c r="C54" s="404">
        <v>2</v>
      </c>
      <c r="D54" s="404">
        <v>0</v>
      </c>
      <c r="E54" s="404">
        <v>0</v>
      </c>
      <c r="F54" s="404">
        <v>2</v>
      </c>
      <c r="G54" s="404">
        <v>3</v>
      </c>
      <c r="H54" s="326"/>
      <c r="I54" s="327"/>
      <c r="J54" s="447" t="s">
        <v>307</v>
      </c>
      <c r="K54" s="448" t="s">
        <v>103</v>
      </c>
      <c r="L54" s="426">
        <v>3</v>
      </c>
      <c r="M54" s="426">
        <v>0</v>
      </c>
      <c r="N54" s="426">
        <v>0</v>
      </c>
      <c r="O54" s="426">
        <v>3</v>
      </c>
      <c r="P54" s="426">
        <v>4</v>
      </c>
      <c r="Q54" s="326"/>
      <c r="R54" s="327"/>
      <c r="S54" s="433"/>
      <c r="T54" s="434"/>
      <c r="U54" s="435" t="s">
        <v>37</v>
      </c>
      <c r="V54" s="352">
        <f>SUM(V50:V53)</f>
        <v>5</v>
      </c>
      <c r="W54" s="352">
        <f t="shared" ref="W54:Z54" si="10">SUM(W50:W53)</f>
        <v>0</v>
      </c>
      <c r="X54" s="352">
        <f t="shared" si="10"/>
        <v>6</v>
      </c>
      <c r="Y54" s="352">
        <f t="shared" si="10"/>
        <v>8</v>
      </c>
      <c r="Z54" s="352">
        <f t="shared" si="10"/>
        <v>18</v>
      </c>
      <c r="AA54" s="354"/>
      <c r="AB54" s="363"/>
      <c r="AC54" s="364"/>
      <c r="AD54" s="230"/>
      <c r="AE54" s="230"/>
      <c r="AF54" s="230"/>
      <c r="AG54" s="230"/>
      <c r="AH54" s="231"/>
    </row>
    <row r="55" spans="1:34" ht="22.5">
      <c r="A55" s="369" t="s">
        <v>294</v>
      </c>
      <c r="B55" s="369" t="s">
        <v>19</v>
      </c>
      <c r="C55" s="340">
        <v>3</v>
      </c>
      <c r="D55" s="340">
        <v>0</v>
      </c>
      <c r="E55" s="340">
        <v>0</v>
      </c>
      <c r="F55" s="340">
        <v>3</v>
      </c>
      <c r="G55" s="341">
        <v>3</v>
      </c>
      <c r="H55" s="326"/>
      <c r="I55" s="327"/>
      <c r="J55" s="402" t="s">
        <v>308</v>
      </c>
      <c r="K55" s="339" t="s">
        <v>109</v>
      </c>
      <c r="L55" s="404">
        <v>2</v>
      </c>
      <c r="M55" s="404">
        <v>0</v>
      </c>
      <c r="N55" s="404">
        <v>0</v>
      </c>
      <c r="O55" s="404">
        <v>2</v>
      </c>
      <c r="P55" s="404">
        <v>3</v>
      </c>
      <c r="Q55" s="326"/>
      <c r="R55" s="327"/>
      <c r="S55" s="359" t="s">
        <v>38</v>
      </c>
      <c r="T55" s="450" t="s">
        <v>102</v>
      </c>
      <c r="U55" s="451" t="s">
        <v>103</v>
      </c>
      <c r="V55" s="445">
        <v>3</v>
      </c>
      <c r="W55" s="445">
        <v>0</v>
      </c>
      <c r="X55" s="445">
        <v>0</v>
      </c>
      <c r="Y55" s="445">
        <v>3</v>
      </c>
      <c r="Z55" s="446">
        <v>4</v>
      </c>
      <c r="AA55" s="354"/>
      <c r="AB55" s="363"/>
      <c r="AC55" s="364"/>
      <c r="AD55" s="230"/>
      <c r="AE55" s="230"/>
      <c r="AF55" s="230"/>
      <c r="AG55" s="230"/>
      <c r="AH55" s="231"/>
    </row>
    <row r="56" spans="1:34">
      <c r="A56" s="368" t="s">
        <v>359</v>
      </c>
      <c r="B56" s="339" t="s">
        <v>111</v>
      </c>
      <c r="C56" s="365">
        <v>0</v>
      </c>
      <c r="D56" s="365">
        <v>0</v>
      </c>
      <c r="E56" s="365">
        <v>0</v>
      </c>
      <c r="F56" s="365">
        <v>0</v>
      </c>
      <c r="G56" s="365">
        <v>4</v>
      </c>
      <c r="H56" s="326"/>
      <c r="I56" s="327"/>
      <c r="J56" s="367" t="s">
        <v>309</v>
      </c>
      <c r="K56" s="339" t="s">
        <v>111</v>
      </c>
      <c r="L56" s="365">
        <v>0</v>
      </c>
      <c r="M56" s="365">
        <v>0</v>
      </c>
      <c r="N56" s="365">
        <v>0</v>
      </c>
      <c r="O56" s="365">
        <v>0</v>
      </c>
      <c r="P56" s="365">
        <v>4</v>
      </c>
      <c r="Q56" s="326"/>
      <c r="R56" s="327"/>
      <c r="S56" s="359" t="s">
        <v>38</v>
      </c>
      <c r="T56" s="406" t="s">
        <v>107</v>
      </c>
      <c r="U56" s="406" t="s">
        <v>108</v>
      </c>
      <c r="V56" s="445">
        <v>3</v>
      </c>
      <c r="W56" s="445">
        <v>0</v>
      </c>
      <c r="X56" s="445">
        <v>0</v>
      </c>
      <c r="Y56" s="445">
        <v>3</v>
      </c>
      <c r="Z56" s="446">
        <v>5</v>
      </c>
      <c r="AA56" s="354"/>
      <c r="AB56" s="363"/>
      <c r="AC56" s="364"/>
      <c r="AD56" s="230"/>
      <c r="AE56" s="230"/>
      <c r="AF56" s="230"/>
      <c r="AG56" s="230"/>
      <c r="AH56" s="231"/>
    </row>
    <row r="57" spans="1:34" ht="23.25" thickBot="1">
      <c r="A57" s="874" t="s">
        <v>66</v>
      </c>
      <c r="B57" s="875"/>
      <c r="C57" s="453">
        <f>SUM(C50:C56)</f>
        <v>15</v>
      </c>
      <c r="D57" s="453">
        <f t="shared" ref="D57:G57" si="11">SUM(D50:D56)</f>
        <v>2</v>
      </c>
      <c r="E57" s="453">
        <f t="shared" si="11"/>
        <v>2</v>
      </c>
      <c r="F57" s="453">
        <f t="shared" si="11"/>
        <v>17</v>
      </c>
      <c r="G57" s="453">
        <f t="shared" si="11"/>
        <v>29</v>
      </c>
      <c r="H57" s="326"/>
      <c r="I57" s="327"/>
      <c r="J57" s="872" t="s">
        <v>66</v>
      </c>
      <c r="K57" s="873"/>
      <c r="L57" s="452">
        <v>13</v>
      </c>
      <c r="M57" s="452">
        <v>0</v>
      </c>
      <c r="N57" s="452">
        <v>6</v>
      </c>
      <c r="O57" s="452">
        <v>16</v>
      </c>
      <c r="P57" s="452">
        <v>30</v>
      </c>
      <c r="Q57" s="326"/>
      <c r="R57" s="327"/>
      <c r="S57" s="359" t="s">
        <v>38</v>
      </c>
      <c r="T57" s="232" t="s">
        <v>21</v>
      </c>
      <c r="U57" s="228" t="s">
        <v>109</v>
      </c>
      <c r="V57" s="233">
        <v>2</v>
      </c>
      <c r="W57" s="233">
        <v>0</v>
      </c>
      <c r="X57" s="233">
        <v>0</v>
      </c>
      <c r="Y57" s="233">
        <v>2</v>
      </c>
      <c r="Z57" s="234">
        <v>3</v>
      </c>
      <c r="AA57" s="354"/>
      <c r="AB57" s="363"/>
      <c r="AC57" s="364"/>
      <c r="AD57" s="230"/>
      <c r="AE57" s="230"/>
      <c r="AF57" s="230"/>
      <c r="AG57" s="230"/>
      <c r="AH57" s="231"/>
    </row>
    <row r="58" spans="1:34">
      <c r="A58" s="455"/>
      <c r="B58" s="456"/>
      <c r="C58" s="456"/>
      <c r="D58" s="456"/>
      <c r="E58" s="456"/>
      <c r="F58" s="456"/>
      <c r="G58" s="457"/>
      <c r="H58" s="326"/>
      <c r="I58" s="327"/>
      <c r="J58" s="458"/>
      <c r="K58" s="459"/>
      <c r="L58" s="459"/>
      <c r="M58" s="459"/>
      <c r="N58" s="459"/>
      <c r="O58" s="459"/>
      <c r="P58" s="460"/>
      <c r="Q58" s="326"/>
      <c r="R58" s="327"/>
      <c r="S58" s="326"/>
      <c r="T58" s="434"/>
      <c r="U58" s="434" t="s">
        <v>39</v>
      </c>
      <c r="V58" s="352">
        <f>SUM(V55:V57)</f>
        <v>8</v>
      </c>
      <c r="W58" s="352">
        <f t="shared" ref="W58:Z58" si="12">SUM(W55:W57)</f>
        <v>0</v>
      </c>
      <c r="X58" s="352">
        <f t="shared" si="12"/>
        <v>0</v>
      </c>
      <c r="Y58" s="352">
        <f t="shared" si="12"/>
        <v>8</v>
      </c>
      <c r="Z58" s="352">
        <f t="shared" si="12"/>
        <v>12</v>
      </c>
      <c r="AA58" s="354"/>
      <c r="AB58" s="385" t="s">
        <v>40</v>
      </c>
      <c r="AC58" s="438"/>
      <c r="AD58" s="376">
        <f>SUM(AD50:AD57)</f>
        <v>5</v>
      </c>
      <c r="AE58" s="376">
        <f t="shared" ref="AE58:AH58" si="13">SUM(AE50:AE57)</f>
        <v>0</v>
      </c>
      <c r="AF58" s="376">
        <f t="shared" si="13"/>
        <v>2</v>
      </c>
      <c r="AG58" s="376">
        <f t="shared" si="13"/>
        <v>6</v>
      </c>
      <c r="AH58" s="376">
        <f t="shared" si="13"/>
        <v>10</v>
      </c>
    </row>
    <row r="59" spans="1:34">
      <c r="A59" s="378"/>
      <c r="B59" s="379"/>
      <c r="C59" s="463"/>
      <c r="D59" s="463"/>
      <c r="E59" s="463"/>
      <c r="F59" s="463"/>
      <c r="G59" s="464"/>
      <c r="H59" s="326"/>
      <c r="I59" s="327"/>
      <c r="J59" s="378"/>
      <c r="K59" s="379"/>
      <c r="L59" s="463"/>
      <c r="M59" s="463"/>
      <c r="N59" s="463"/>
      <c r="O59" s="463"/>
      <c r="P59" s="464"/>
      <c r="Q59" s="326"/>
      <c r="R59" s="327"/>
      <c r="S59" s="326"/>
      <c r="T59" s="388" t="s">
        <v>40</v>
      </c>
      <c r="U59" s="386"/>
      <c r="V59" s="376">
        <f>V58+V54</f>
        <v>13</v>
      </c>
      <c r="W59" s="376">
        <f>W58+W54</f>
        <v>0</v>
      </c>
      <c r="X59" s="376">
        <f>X58+X54</f>
        <v>6</v>
      </c>
      <c r="Y59" s="376">
        <f>Y58+Y54</f>
        <v>16</v>
      </c>
      <c r="Z59" s="382">
        <f>Z58+Z54</f>
        <v>30</v>
      </c>
      <c r="AA59" s="354"/>
      <c r="AB59" s="378"/>
      <c r="AC59" s="439"/>
      <c r="AD59" s="380"/>
      <c r="AE59" s="380"/>
      <c r="AF59" s="380"/>
      <c r="AG59" s="380"/>
      <c r="AH59" s="440"/>
    </row>
    <row r="60" spans="1:34" ht="15.75" thickBot="1">
      <c r="A60" s="853" t="s">
        <v>25</v>
      </c>
      <c r="B60" s="854"/>
      <c r="C60" s="854"/>
      <c r="D60" s="854"/>
      <c r="E60" s="854"/>
      <c r="F60" s="854"/>
      <c r="G60" s="855"/>
      <c r="H60" s="326"/>
      <c r="I60" s="327"/>
      <c r="J60" s="854" t="s">
        <v>25</v>
      </c>
      <c r="K60" s="854"/>
      <c r="L60" s="854"/>
      <c r="M60" s="854"/>
      <c r="N60" s="854"/>
      <c r="O60" s="854"/>
      <c r="P60" s="855"/>
      <c r="Q60" s="326"/>
      <c r="R60" s="327"/>
      <c r="S60" s="433"/>
      <c r="T60" s="380"/>
      <c r="U60" s="380" t="s">
        <v>25</v>
      </c>
      <c r="V60" s="380"/>
      <c r="W60" s="380"/>
      <c r="X60" s="380"/>
      <c r="Y60" s="380"/>
      <c r="Z60" s="381"/>
      <c r="AA60" s="354"/>
      <c r="AB60" s="853" t="s">
        <v>25</v>
      </c>
      <c r="AC60" s="854"/>
      <c r="AD60" s="854"/>
      <c r="AE60" s="854"/>
      <c r="AF60" s="854"/>
      <c r="AG60" s="854"/>
      <c r="AH60" s="855"/>
    </row>
    <row r="61" spans="1:34">
      <c r="A61" s="323" t="s">
        <v>50</v>
      </c>
      <c r="B61" s="323" t="s">
        <v>51</v>
      </c>
      <c r="C61" s="324" t="s">
        <v>7</v>
      </c>
      <c r="D61" s="324" t="s">
        <v>52</v>
      </c>
      <c r="E61" s="324" t="s">
        <v>9</v>
      </c>
      <c r="F61" s="324" t="s">
        <v>53</v>
      </c>
      <c r="G61" s="325" t="s">
        <v>54</v>
      </c>
      <c r="H61" s="326"/>
      <c r="I61" s="327"/>
      <c r="J61" s="417" t="s">
        <v>50</v>
      </c>
      <c r="K61" s="418" t="s">
        <v>51</v>
      </c>
      <c r="L61" s="419" t="s">
        <v>7</v>
      </c>
      <c r="M61" s="419" t="s">
        <v>52</v>
      </c>
      <c r="N61" s="419" t="s">
        <v>9</v>
      </c>
      <c r="O61" s="419" t="s">
        <v>53</v>
      </c>
      <c r="P61" s="420" t="s">
        <v>54</v>
      </c>
      <c r="Q61" s="326"/>
      <c r="R61" s="327"/>
      <c r="S61" s="343"/>
      <c r="T61" s="335" t="s">
        <v>5</v>
      </c>
      <c r="U61" s="336" t="s">
        <v>6</v>
      </c>
      <c r="V61" s="337" t="s">
        <v>7</v>
      </c>
      <c r="W61" s="337" t="s">
        <v>8</v>
      </c>
      <c r="X61" s="337" t="s">
        <v>9</v>
      </c>
      <c r="Y61" s="337" t="s">
        <v>10</v>
      </c>
      <c r="Z61" s="338" t="s">
        <v>11</v>
      </c>
      <c r="AA61" s="354"/>
      <c r="AB61" s="398" t="s">
        <v>5</v>
      </c>
      <c r="AC61" s="336" t="s">
        <v>6</v>
      </c>
      <c r="AD61" s="337" t="s">
        <v>7</v>
      </c>
      <c r="AE61" s="337" t="s">
        <v>8</v>
      </c>
      <c r="AF61" s="337" t="s">
        <v>9</v>
      </c>
      <c r="AG61" s="337" t="s">
        <v>10</v>
      </c>
      <c r="AH61" s="338" t="s">
        <v>11</v>
      </c>
    </row>
    <row r="62" spans="1:34" ht="15" customHeight="1">
      <c r="A62" s="465" t="s">
        <v>360</v>
      </c>
      <c r="B62" s="465" t="s">
        <v>361</v>
      </c>
      <c r="C62" s="426">
        <v>3</v>
      </c>
      <c r="D62" s="426">
        <v>0</v>
      </c>
      <c r="E62" s="426">
        <v>0</v>
      </c>
      <c r="F62" s="426">
        <v>3</v>
      </c>
      <c r="G62" s="426">
        <v>4</v>
      </c>
      <c r="H62" s="326"/>
      <c r="I62" s="327"/>
      <c r="J62" s="424" t="s">
        <v>310</v>
      </c>
      <c r="K62" s="425" t="s">
        <v>120</v>
      </c>
      <c r="L62" s="443">
        <v>0</v>
      </c>
      <c r="M62" s="443">
        <v>0</v>
      </c>
      <c r="N62" s="443">
        <v>4</v>
      </c>
      <c r="O62" s="443">
        <v>2</v>
      </c>
      <c r="P62" s="443">
        <v>3</v>
      </c>
      <c r="Q62" s="326"/>
      <c r="R62" s="327"/>
      <c r="S62" s="343" t="s">
        <v>36</v>
      </c>
      <c r="T62" s="406" t="s">
        <v>119</v>
      </c>
      <c r="U62" s="407" t="s">
        <v>120</v>
      </c>
      <c r="V62" s="408">
        <v>0</v>
      </c>
      <c r="W62" s="408">
        <v>0</v>
      </c>
      <c r="X62" s="408">
        <v>4</v>
      </c>
      <c r="Y62" s="408">
        <v>2</v>
      </c>
      <c r="Z62" s="409">
        <v>3</v>
      </c>
      <c r="AA62" s="354"/>
      <c r="AB62" s="450" t="s">
        <v>124</v>
      </c>
      <c r="AC62" s="407" t="s">
        <v>125</v>
      </c>
      <c r="AD62" s="445">
        <v>2</v>
      </c>
      <c r="AE62" s="445">
        <v>0</v>
      </c>
      <c r="AF62" s="445">
        <v>0</v>
      </c>
      <c r="AG62" s="445">
        <v>2</v>
      </c>
      <c r="AH62" s="446">
        <v>3</v>
      </c>
    </row>
    <row r="63" spans="1:34" ht="15" customHeight="1">
      <c r="A63" s="369" t="s">
        <v>362</v>
      </c>
      <c r="B63" s="369" t="s">
        <v>83</v>
      </c>
      <c r="C63" s="365">
        <v>3</v>
      </c>
      <c r="D63" s="365">
        <v>0</v>
      </c>
      <c r="E63" s="365">
        <v>0</v>
      </c>
      <c r="F63" s="365">
        <v>3</v>
      </c>
      <c r="G63" s="365">
        <v>5</v>
      </c>
      <c r="H63" s="326"/>
      <c r="I63" s="327"/>
      <c r="J63" s="424" t="s">
        <v>311</v>
      </c>
      <c r="K63" s="425" t="s">
        <v>123</v>
      </c>
      <c r="L63" s="426">
        <v>3</v>
      </c>
      <c r="M63" s="426">
        <v>0</v>
      </c>
      <c r="N63" s="426">
        <v>0</v>
      </c>
      <c r="O63" s="426">
        <v>3</v>
      </c>
      <c r="P63" s="426">
        <v>5</v>
      </c>
      <c r="Q63" s="326"/>
      <c r="R63" s="327"/>
      <c r="S63" s="343" t="s">
        <v>36</v>
      </c>
      <c r="T63" s="450" t="s">
        <v>124</v>
      </c>
      <c r="U63" s="407" t="s">
        <v>125</v>
      </c>
      <c r="V63" s="445">
        <v>2</v>
      </c>
      <c r="W63" s="445">
        <v>0</v>
      </c>
      <c r="X63" s="445">
        <v>0</v>
      </c>
      <c r="Y63" s="445">
        <v>2</v>
      </c>
      <c r="Z63" s="446">
        <v>3</v>
      </c>
      <c r="AA63" s="397"/>
      <c r="AB63" s="466"/>
      <c r="AC63" s="407"/>
      <c r="AD63" s="445"/>
      <c r="AE63" s="445"/>
      <c r="AF63" s="445"/>
      <c r="AG63" s="445"/>
      <c r="AH63" s="446"/>
    </row>
    <row r="64" spans="1:34">
      <c r="A64" s="425" t="s">
        <v>295</v>
      </c>
      <c r="B64" s="425" t="s">
        <v>363</v>
      </c>
      <c r="C64" s="426">
        <v>3</v>
      </c>
      <c r="D64" s="426">
        <v>0</v>
      </c>
      <c r="E64" s="426">
        <v>0</v>
      </c>
      <c r="F64" s="426">
        <v>3</v>
      </c>
      <c r="G64" s="426">
        <v>4</v>
      </c>
      <c r="H64" s="326"/>
      <c r="I64" s="327"/>
      <c r="J64" s="442" t="s">
        <v>297</v>
      </c>
      <c r="K64" s="369" t="s">
        <v>126</v>
      </c>
      <c r="L64" s="426">
        <v>3</v>
      </c>
      <c r="M64" s="426">
        <v>0</v>
      </c>
      <c r="N64" s="426">
        <v>0</v>
      </c>
      <c r="O64" s="426">
        <v>3</v>
      </c>
      <c r="P64" s="426">
        <v>5</v>
      </c>
      <c r="Q64" s="326"/>
      <c r="R64" s="327"/>
      <c r="S64" s="343" t="s">
        <v>36</v>
      </c>
      <c r="T64" s="469" t="s">
        <v>82</v>
      </c>
      <c r="U64" s="229" t="s">
        <v>126</v>
      </c>
      <c r="V64" s="445">
        <v>3</v>
      </c>
      <c r="W64" s="445">
        <v>0</v>
      </c>
      <c r="X64" s="445">
        <v>0</v>
      </c>
      <c r="Y64" s="445">
        <v>3</v>
      </c>
      <c r="Z64" s="446">
        <v>5</v>
      </c>
      <c r="AA64" s="354"/>
      <c r="AB64" s="363"/>
      <c r="AC64" s="364"/>
      <c r="AD64" s="230"/>
      <c r="AE64" s="230"/>
      <c r="AF64" s="230"/>
      <c r="AG64" s="230"/>
      <c r="AH64" s="231"/>
    </row>
    <row r="65" spans="1:34">
      <c r="A65" s="424" t="s">
        <v>311</v>
      </c>
      <c r="B65" s="425" t="s">
        <v>123</v>
      </c>
      <c r="C65" s="426">
        <v>3</v>
      </c>
      <c r="D65" s="426">
        <v>0</v>
      </c>
      <c r="E65" s="426">
        <v>0</v>
      </c>
      <c r="F65" s="426">
        <v>3</v>
      </c>
      <c r="G65" s="426">
        <v>5</v>
      </c>
      <c r="H65" s="326"/>
      <c r="I65" s="327"/>
      <c r="J65" s="467" t="s">
        <v>312</v>
      </c>
      <c r="K65" s="465" t="s">
        <v>125</v>
      </c>
      <c r="L65" s="468">
        <v>2</v>
      </c>
      <c r="M65" s="468">
        <v>0</v>
      </c>
      <c r="N65" s="468">
        <v>0</v>
      </c>
      <c r="O65" s="468">
        <v>2</v>
      </c>
      <c r="P65" s="468">
        <v>3</v>
      </c>
      <c r="Q65" s="326"/>
      <c r="R65" s="327"/>
      <c r="S65" s="359"/>
      <c r="T65" s="434"/>
      <c r="U65" s="435" t="s">
        <v>37</v>
      </c>
      <c r="V65" s="471">
        <f>SUM(V62:V64)</f>
        <v>5</v>
      </c>
      <c r="W65" s="471">
        <f t="shared" ref="W65:Z65" si="14">SUM(W62:W64)</f>
        <v>0</v>
      </c>
      <c r="X65" s="471">
        <f t="shared" si="14"/>
        <v>4</v>
      </c>
      <c r="Y65" s="471">
        <f t="shared" si="14"/>
        <v>7</v>
      </c>
      <c r="Z65" s="471">
        <f t="shared" si="14"/>
        <v>11</v>
      </c>
      <c r="AA65" s="354"/>
      <c r="AB65" s="363"/>
      <c r="AC65" s="364"/>
      <c r="AD65" s="230"/>
      <c r="AE65" s="230"/>
      <c r="AF65" s="230"/>
      <c r="AG65" s="230"/>
      <c r="AH65" s="231"/>
    </row>
    <row r="66" spans="1:34">
      <c r="A66" s="424" t="s">
        <v>321</v>
      </c>
      <c r="B66" s="425" t="s">
        <v>156</v>
      </c>
      <c r="C66" s="426">
        <v>3</v>
      </c>
      <c r="D66" s="426">
        <v>0</v>
      </c>
      <c r="E66" s="426">
        <v>0</v>
      </c>
      <c r="F66" s="426">
        <v>3</v>
      </c>
      <c r="G66" s="426">
        <v>5</v>
      </c>
      <c r="H66" s="326"/>
      <c r="I66" s="327"/>
      <c r="J66" s="444" t="s">
        <v>27</v>
      </c>
      <c r="K66" s="369" t="s">
        <v>127</v>
      </c>
      <c r="L66" s="426">
        <v>3</v>
      </c>
      <c r="M66" s="426">
        <v>0</v>
      </c>
      <c r="N66" s="426">
        <v>0</v>
      </c>
      <c r="O66" s="426">
        <v>3</v>
      </c>
      <c r="P66" s="426">
        <v>5</v>
      </c>
      <c r="Q66" s="326"/>
      <c r="R66" s="327"/>
      <c r="S66" s="359" t="s">
        <v>38</v>
      </c>
      <c r="T66" s="406" t="s">
        <v>122</v>
      </c>
      <c r="U66" s="407" t="s">
        <v>123</v>
      </c>
      <c r="V66" s="445">
        <v>3</v>
      </c>
      <c r="W66" s="445">
        <v>0</v>
      </c>
      <c r="X66" s="445">
        <v>0</v>
      </c>
      <c r="Y66" s="445">
        <v>3</v>
      </c>
      <c r="Z66" s="446">
        <v>5</v>
      </c>
      <c r="AA66" s="354"/>
      <c r="AB66" s="363"/>
      <c r="AC66" s="364"/>
      <c r="AD66" s="230"/>
      <c r="AE66" s="230"/>
      <c r="AF66" s="230"/>
      <c r="AG66" s="230"/>
      <c r="AH66" s="231"/>
    </row>
    <row r="67" spans="1:34">
      <c r="A67" s="432" t="s">
        <v>27</v>
      </c>
      <c r="B67" s="432" t="s">
        <v>144</v>
      </c>
      <c r="C67" s="426">
        <v>3</v>
      </c>
      <c r="D67" s="426">
        <v>0</v>
      </c>
      <c r="E67" s="426">
        <v>0</v>
      </c>
      <c r="F67" s="426">
        <v>3</v>
      </c>
      <c r="G67" s="426">
        <v>5</v>
      </c>
      <c r="H67" s="326"/>
      <c r="I67" s="327"/>
      <c r="J67" s="444" t="s">
        <v>27</v>
      </c>
      <c r="K67" s="432" t="s">
        <v>144</v>
      </c>
      <c r="L67" s="426">
        <v>3</v>
      </c>
      <c r="M67" s="426">
        <v>0</v>
      </c>
      <c r="N67" s="426">
        <v>0</v>
      </c>
      <c r="O67" s="426">
        <v>3</v>
      </c>
      <c r="P67" s="426">
        <v>5</v>
      </c>
      <c r="Q67" s="326"/>
      <c r="R67" s="327"/>
      <c r="S67" s="359" t="s">
        <v>38</v>
      </c>
      <c r="T67" s="416" t="s">
        <v>129</v>
      </c>
      <c r="U67" s="360" t="s">
        <v>130</v>
      </c>
      <c r="V67" s="230">
        <v>2</v>
      </c>
      <c r="W67" s="230">
        <v>0</v>
      </c>
      <c r="X67" s="230">
        <v>0</v>
      </c>
      <c r="Y67" s="230">
        <v>2</v>
      </c>
      <c r="Z67" s="231">
        <v>3</v>
      </c>
      <c r="AA67" s="354"/>
      <c r="AB67" s="363"/>
      <c r="AC67" s="364"/>
      <c r="AD67" s="230"/>
      <c r="AE67" s="230"/>
      <c r="AF67" s="230"/>
      <c r="AG67" s="230"/>
      <c r="AH67" s="231"/>
    </row>
    <row r="68" spans="1:34">
      <c r="A68" s="470" t="s">
        <v>313</v>
      </c>
      <c r="B68" s="339" t="s">
        <v>130</v>
      </c>
      <c r="C68" s="365">
        <v>2</v>
      </c>
      <c r="D68" s="365">
        <v>0</v>
      </c>
      <c r="E68" s="365">
        <v>0</v>
      </c>
      <c r="F68" s="365">
        <v>2</v>
      </c>
      <c r="G68" s="366">
        <v>3</v>
      </c>
      <c r="H68" s="326"/>
      <c r="I68" s="327"/>
      <c r="J68" s="470" t="s">
        <v>313</v>
      </c>
      <c r="K68" s="339" t="s">
        <v>130</v>
      </c>
      <c r="L68" s="365">
        <v>2</v>
      </c>
      <c r="M68" s="365">
        <v>0</v>
      </c>
      <c r="N68" s="365">
        <v>0</v>
      </c>
      <c r="O68" s="365">
        <v>2</v>
      </c>
      <c r="P68" s="366">
        <v>3</v>
      </c>
      <c r="Q68" s="326"/>
      <c r="R68" s="327"/>
      <c r="S68" s="359" t="s">
        <v>38</v>
      </c>
      <c r="T68" s="461" t="s">
        <v>27</v>
      </c>
      <c r="U68" s="229" t="s">
        <v>127</v>
      </c>
      <c r="V68" s="445">
        <v>3</v>
      </c>
      <c r="W68" s="445">
        <v>0</v>
      </c>
      <c r="X68" s="445">
        <v>0</v>
      </c>
      <c r="Y68" s="445">
        <v>3</v>
      </c>
      <c r="Z68" s="446">
        <v>5</v>
      </c>
      <c r="AA68" s="354"/>
      <c r="AB68" s="363"/>
      <c r="AC68" s="364"/>
      <c r="AD68" s="230"/>
      <c r="AE68" s="230"/>
      <c r="AF68" s="230"/>
      <c r="AG68" s="230"/>
      <c r="AH68" s="231"/>
    </row>
    <row r="69" spans="1:34" ht="15.75" thickBot="1">
      <c r="A69" s="874" t="s">
        <v>66</v>
      </c>
      <c r="B69" s="875"/>
      <c r="C69" s="372">
        <f>SUM(C62:C68)</f>
        <v>20</v>
      </c>
      <c r="D69" s="372">
        <f t="shared" ref="D69:G69" si="15">SUM(D62:D68)</f>
        <v>0</v>
      </c>
      <c r="E69" s="372">
        <f t="shared" si="15"/>
        <v>0</v>
      </c>
      <c r="F69" s="372">
        <f t="shared" si="15"/>
        <v>20</v>
      </c>
      <c r="G69" s="372">
        <f t="shared" si="15"/>
        <v>31</v>
      </c>
      <c r="H69" s="326"/>
      <c r="I69" s="327"/>
      <c r="J69" s="872" t="s">
        <v>66</v>
      </c>
      <c r="K69" s="873"/>
      <c r="L69" s="377">
        <v>16</v>
      </c>
      <c r="M69" s="377">
        <v>0</v>
      </c>
      <c r="N69" s="377">
        <v>4</v>
      </c>
      <c r="O69" s="377">
        <v>18</v>
      </c>
      <c r="P69" s="377">
        <v>29</v>
      </c>
      <c r="Q69" s="326"/>
      <c r="R69" s="327"/>
      <c r="S69" s="359" t="s">
        <v>38</v>
      </c>
      <c r="T69" s="444" t="s">
        <v>27</v>
      </c>
      <c r="U69" s="432" t="s">
        <v>144</v>
      </c>
      <c r="V69" s="426">
        <v>3</v>
      </c>
      <c r="W69" s="426">
        <v>0</v>
      </c>
      <c r="X69" s="426">
        <v>0</v>
      </c>
      <c r="Y69" s="426">
        <v>3</v>
      </c>
      <c r="Z69" s="426">
        <v>5</v>
      </c>
      <c r="AA69" s="354"/>
      <c r="AB69" s="363"/>
      <c r="AC69" s="364"/>
      <c r="AD69" s="230"/>
      <c r="AE69" s="230"/>
      <c r="AF69" s="230"/>
      <c r="AG69" s="230"/>
      <c r="AH69" s="231"/>
    </row>
    <row r="70" spans="1:34">
      <c r="A70" s="378"/>
      <c r="B70" s="379"/>
      <c r="C70" s="380"/>
      <c r="D70" s="380"/>
      <c r="E70" s="380"/>
      <c r="F70" s="380"/>
      <c r="G70" s="381"/>
      <c r="H70" s="326"/>
      <c r="I70" s="327"/>
      <c r="J70" s="416"/>
      <c r="K70" s="360"/>
      <c r="L70" s="230"/>
      <c r="M70" s="230"/>
      <c r="N70" s="230"/>
      <c r="O70" s="230"/>
      <c r="P70" s="231"/>
      <c r="Q70" s="326"/>
      <c r="R70" s="327"/>
      <c r="S70" s="433"/>
      <c r="T70" s="858" t="s">
        <v>39</v>
      </c>
      <c r="U70" s="859"/>
      <c r="V70" s="352">
        <f>SUM(V66:V69)</f>
        <v>11</v>
      </c>
      <c r="W70" s="352">
        <f t="shared" ref="W70:Z70" si="16">SUM(W66:W69)</f>
        <v>0</v>
      </c>
      <c r="X70" s="352">
        <f t="shared" si="16"/>
        <v>0</v>
      </c>
      <c r="Y70" s="352">
        <f t="shared" si="16"/>
        <v>11</v>
      </c>
      <c r="Z70" s="352">
        <f t="shared" si="16"/>
        <v>18</v>
      </c>
      <c r="AA70" s="354"/>
      <c r="AB70" s="363"/>
      <c r="AC70" s="364"/>
      <c r="AD70" s="230"/>
      <c r="AE70" s="230"/>
      <c r="AF70" s="230"/>
      <c r="AG70" s="230"/>
      <c r="AH70" s="231"/>
    </row>
    <row r="71" spans="1:34">
      <c r="A71" s="378"/>
      <c r="B71" s="379"/>
      <c r="C71" s="380"/>
      <c r="D71" s="380"/>
      <c r="E71" s="380"/>
      <c r="F71" s="380"/>
      <c r="G71" s="381"/>
      <c r="H71" s="326"/>
      <c r="I71" s="327"/>
      <c r="J71" s="861" t="s">
        <v>66</v>
      </c>
      <c r="K71" s="862"/>
      <c r="L71" s="376">
        <f>SUM(L62:L70)</f>
        <v>32</v>
      </c>
      <c r="M71" s="376">
        <f>SUM(M62:M70)</f>
        <v>0</v>
      </c>
      <c r="N71" s="376">
        <v>4</v>
      </c>
      <c r="O71" s="376">
        <f>SUM(O62:O70)</f>
        <v>36</v>
      </c>
      <c r="P71" s="382">
        <f>SUM(P62:P70)</f>
        <v>58</v>
      </c>
      <c r="Q71" s="326"/>
      <c r="R71" s="327"/>
      <c r="S71" s="326"/>
      <c r="T71" s="388" t="s">
        <v>40</v>
      </c>
      <c r="U71" s="386"/>
      <c r="V71" s="376">
        <f>V70+V65</f>
        <v>16</v>
      </c>
      <c r="W71" s="376">
        <f>W70+W65</f>
        <v>0</v>
      </c>
      <c r="X71" s="376">
        <f>X70+X65</f>
        <v>4</v>
      </c>
      <c r="Y71" s="376">
        <f>Y70+Y65</f>
        <v>18</v>
      </c>
      <c r="Z71" s="382">
        <f>Z70+Z65</f>
        <v>29</v>
      </c>
      <c r="AA71" s="354"/>
      <c r="AB71" s="363"/>
      <c r="AC71" s="364"/>
      <c r="AD71" s="230"/>
      <c r="AE71" s="230"/>
      <c r="AF71" s="230"/>
      <c r="AG71" s="230"/>
      <c r="AH71" s="231"/>
    </row>
    <row r="72" spans="1:34">
      <c r="A72" s="378"/>
      <c r="B72" s="379"/>
      <c r="C72" s="380"/>
      <c r="D72" s="380"/>
      <c r="E72" s="380"/>
      <c r="F72" s="380"/>
      <c r="G72" s="381"/>
      <c r="H72" s="326"/>
      <c r="I72" s="327"/>
      <c r="J72" s="378"/>
      <c r="K72" s="379"/>
      <c r="L72" s="380"/>
      <c r="M72" s="380"/>
      <c r="N72" s="380"/>
      <c r="O72" s="380"/>
      <c r="P72" s="472"/>
      <c r="Q72" s="326"/>
      <c r="R72" s="327"/>
      <c r="S72" s="326"/>
      <c r="T72" s="326"/>
      <c r="U72" s="326"/>
      <c r="V72" s="326"/>
      <c r="W72" s="326"/>
      <c r="X72" s="326"/>
      <c r="Y72" s="326"/>
      <c r="Z72" s="327"/>
      <c r="AA72" s="354"/>
      <c r="AB72" s="385" t="s">
        <v>40</v>
      </c>
      <c r="AC72" s="438"/>
      <c r="AD72" s="376">
        <f>SUM(AD62:AD71)</f>
        <v>2</v>
      </c>
      <c r="AE72" s="376">
        <f t="shared" ref="AE72:AH72" si="17">SUM(AE62:AE71)</f>
        <v>0</v>
      </c>
      <c r="AF72" s="376">
        <f t="shared" si="17"/>
        <v>0</v>
      </c>
      <c r="AG72" s="376">
        <f t="shared" si="17"/>
        <v>2</v>
      </c>
      <c r="AH72" s="376">
        <f t="shared" si="17"/>
        <v>3</v>
      </c>
    </row>
    <row r="73" spans="1:34" ht="15.75" thickBot="1">
      <c r="A73" s="853" t="s">
        <v>26</v>
      </c>
      <c r="B73" s="854"/>
      <c r="C73" s="854"/>
      <c r="D73" s="854"/>
      <c r="E73" s="854"/>
      <c r="F73" s="854"/>
      <c r="G73" s="855"/>
      <c r="H73" s="326"/>
      <c r="I73" s="327"/>
      <c r="J73" s="853" t="s">
        <v>26</v>
      </c>
      <c r="K73" s="854"/>
      <c r="L73" s="854"/>
      <c r="M73" s="854"/>
      <c r="N73" s="854"/>
      <c r="O73" s="854"/>
      <c r="P73" s="855"/>
      <c r="Q73" s="326"/>
      <c r="R73" s="327"/>
      <c r="S73" s="433"/>
      <c r="T73" s="380"/>
      <c r="U73" s="380" t="s">
        <v>26</v>
      </c>
      <c r="V73" s="380"/>
      <c r="W73" s="380"/>
      <c r="X73" s="380"/>
      <c r="Y73" s="380"/>
      <c r="Z73" s="381"/>
      <c r="AA73" s="354"/>
      <c r="AB73" s="378"/>
      <c r="AC73" s="439"/>
      <c r="AD73" s="380"/>
      <c r="AE73" s="380"/>
      <c r="AF73" s="380"/>
      <c r="AG73" s="380"/>
      <c r="AH73" s="440"/>
    </row>
    <row r="74" spans="1:34">
      <c r="A74" s="323" t="s">
        <v>50</v>
      </c>
      <c r="B74" s="323" t="s">
        <v>51</v>
      </c>
      <c r="C74" s="324" t="s">
        <v>7</v>
      </c>
      <c r="D74" s="324" t="s">
        <v>52</v>
      </c>
      <c r="E74" s="324" t="s">
        <v>9</v>
      </c>
      <c r="F74" s="324" t="s">
        <v>53</v>
      </c>
      <c r="G74" s="325" t="s">
        <v>54</v>
      </c>
      <c r="H74" s="326"/>
      <c r="I74" s="327"/>
      <c r="J74" s="417" t="s">
        <v>50</v>
      </c>
      <c r="K74" s="418" t="s">
        <v>51</v>
      </c>
      <c r="L74" s="419" t="s">
        <v>7</v>
      </c>
      <c r="M74" s="419" t="s">
        <v>52</v>
      </c>
      <c r="N74" s="419" t="s">
        <v>9</v>
      </c>
      <c r="O74" s="419" t="s">
        <v>53</v>
      </c>
      <c r="P74" s="420" t="s">
        <v>54</v>
      </c>
      <c r="Q74" s="326"/>
      <c r="R74" s="327"/>
      <c r="S74" s="343"/>
      <c r="T74" s="335" t="s">
        <v>5</v>
      </c>
      <c r="U74" s="336" t="s">
        <v>6</v>
      </c>
      <c r="V74" s="337" t="s">
        <v>7</v>
      </c>
      <c r="W74" s="337" t="s">
        <v>8</v>
      </c>
      <c r="X74" s="337" t="s">
        <v>9</v>
      </c>
      <c r="Y74" s="337" t="s">
        <v>10</v>
      </c>
      <c r="Z74" s="338" t="s">
        <v>11</v>
      </c>
      <c r="AA74" s="354"/>
      <c r="AB74" s="853" t="s">
        <v>26</v>
      </c>
      <c r="AC74" s="854"/>
      <c r="AD74" s="854"/>
      <c r="AE74" s="854"/>
      <c r="AF74" s="854"/>
      <c r="AG74" s="854"/>
      <c r="AH74" s="855"/>
    </row>
    <row r="75" spans="1:34">
      <c r="A75" s="425" t="s">
        <v>364</v>
      </c>
      <c r="B75" s="425" t="s">
        <v>365</v>
      </c>
      <c r="C75" s="426">
        <v>3</v>
      </c>
      <c r="D75" s="426">
        <v>0</v>
      </c>
      <c r="E75" s="426">
        <v>0</v>
      </c>
      <c r="F75" s="426">
        <v>3</v>
      </c>
      <c r="G75" s="426">
        <v>4</v>
      </c>
      <c r="H75" s="326"/>
      <c r="I75" s="327"/>
      <c r="J75" s="424" t="s">
        <v>314</v>
      </c>
      <c r="K75" s="425" t="s">
        <v>140</v>
      </c>
      <c r="L75" s="426">
        <v>0</v>
      </c>
      <c r="M75" s="426">
        <v>0</v>
      </c>
      <c r="N75" s="426">
        <v>4</v>
      </c>
      <c r="O75" s="426">
        <v>2</v>
      </c>
      <c r="P75" s="426">
        <v>3</v>
      </c>
      <c r="Q75" s="326"/>
      <c r="R75" s="327"/>
      <c r="S75" s="343" t="s">
        <v>36</v>
      </c>
      <c r="T75" s="424" t="s">
        <v>315</v>
      </c>
      <c r="U75" s="425" t="s">
        <v>99</v>
      </c>
      <c r="V75" s="426">
        <v>2</v>
      </c>
      <c r="W75" s="426">
        <v>0</v>
      </c>
      <c r="X75" s="426">
        <v>0</v>
      </c>
      <c r="Y75" s="426">
        <v>2</v>
      </c>
      <c r="Z75" s="426">
        <v>3</v>
      </c>
      <c r="AA75" s="354"/>
      <c r="AB75" s="398" t="s">
        <v>5</v>
      </c>
      <c r="AC75" s="336" t="s">
        <v>6</v>
      </c>
      <c r="AD75" s="337" t="s">
        <v>7</v>
      </c>
      <c r="AE75" s="337" t="s">
        <v>8</v>
      </c>
      <c r="AF75" s="337" t="s">
        <v>9</v>
      </c>
      <c r="AG75" s="337" t="s">
        <v>10</v>
      </c>
      <c r="AH75" s="338" t="s">
        <v>11</v>
      </c>
    </row>
    <row r="76" spans="1:34">
      <c r="A76" s="465" t="s">
        <v>366</v>
      </c>
      <c r="B76" s="465" t="s">
        <v>367</v>
      </c>
      <c r="C76" s="426">
        <v>3</v>
      </c>
      <c r="D76" s="426">
        <v>0</v>
      </c>
      <c r="E76" s="426">
        <v>0</v>
      </c>
      <c r="F76" s="426">
        <v>3</v>
      </c>
      <c r="G76" s="426">
        <v>4</v>
      </c>
      <c r="H76" s="326"/>
      <c r="I76" s="327"/>
      <c r="J76" s="424" t="s">
        <v>315</v>
      </c>
      <c r="K76" s="425" t="s">
        <v>99</v>
      </c>
      <c r="L76" s="426">
        <v>2</v>
      </c>
      <c r="M76" s="426">
        <v>0</v>
      </c>
      <c r="N76" s="426">
        <v>0</v>
      </c>
      <c r="O76" s="426">
        <v>2</v>
      </c>
      <c r="P76" s="426">
        <v>3</v>
      </c>
      <c r="Q76" s="326"/>
      <c r="R76" s="327"/>
      <c r="S76" s="343" t="s">
        <v>36</v>
      </c>
      <c r="T76" s="406" t="s">
        <v>139</v>
      </c>
      <c r="U76" s="407" t="s">
        <v>140</v>
      </c>
      <c r="V76" s="445">
        <v>0</v>
      </c>
      <c r="W76" s="445">
        <v>0</v>
      </c>
      <c r="X76" s="445">
        <v>4</v>
      </c>
      <c r="Y76" s="445">
        <v>2</v>
      </c>
      <c r="Z76" s="446">
        <v>3</v>
      </c>
      <c r="AA76" s="354"/>
      <c r="AB76" s="424" t="s">
        <v>315</v>
      </c>
      <c r="AC76" s="425" t="s">
        <v>99</v>
      </c>
      <c r="AD76" s="426">
        <v>2</v>
      </c>
      <c r="AE76" s="426">
        <v>0</v>
      </c>
      <c r="AF76" s="426">
        <v>0</v>
      </c>
      <c r="AG76" s="426">
        <v>2</v>
      </c>
      <c r="AH76" s="426">
        <v>3</v>
      </c>
    </row>
    <row r="77" spans="1:34">
      <c r="A77" s="473" t="s">
        <v>362</v>
      </c>
      <c r="B77" s="369" t="s">
        <v>126</v>
      </c>
      <c r="C77" s="426">
        <v>3</v>
      </c>
      <c r="D77" s="426">
        <v>0</v>
      </c>
      <c r="E77" s="426">
        <v>0</v>
      </c>
      <c r="F77" s="426">
        <v>3</v>
      </c>
      <c r="G77" s="426">
        <v>5</v>
      </c>
      <c r="H77" s="326"/>
      <c r="I77" s="327"/>
      <c r="J77" s="424" t="s">
        <v>316</v>
      </c>
      <c r="K77" s="425" t="s">
        <v>106</v>
      </c>
      <c r="L77" s="426">
        <v>0</v>
      </c>
      <c r="M77" s="426">
        <v>0</v>
      </c>
      <c r="N77" s="426">
        <v>4</v>
      </c>
      <c r="O77" s="426">
        <v>2</v>
      </c>
      <c r="P77" s="426">
        <v>3</v>
      </c>
      <c r="Q77" s="326"/>
      <c r="R77" s="327"/>
      <c r="S77" s="343" t="s">
        <v>36</v>
      </c>
      <c r="T77" s="469" t="s">
        <v>82</v>
      </c>
      <c r="U77" s="229" t="s">
        <v>143</v>
      </c>
      <c r="V77" s="445">
        <v>3</v>
      </c>
      <c r="W77" s="445">
        <v>0</v>
      </c>
      <c r="X77" s="445">
        <v>0</v>
      </c>
      <c r="Y77" s="445">
        <v>3</v>
      </c>
      <c r="Z77" s="446">
        <v>5</v>
      </c>
      <c r="AA77" s="397"/>
      <c r="AB77" s="442" t="s">
        <v>303</v>
      </c>
      <c r="AC77" s="432" t="s">
        <v>304</v>
      </c>
      <c r="AD77" s="426">
        <v>0</v>
      </c>
      <c r="AE77" s="426">
        <v>0</v>
      </c>
      <c r="AF77" s="426">
        <v>4</v>
      </c>
      <c r="AG77" s="426">
        <v>2</v>
      </c>
      <c r="AH77" s="426">
        <v>4</v>
      </c>
    </row>
    <row r="78" spans="1:34">
      <c r="A78" s="425" t="s">
        <v>316</v>
      </c>
      <c r="B78" s="425" t="s">
        <v>106</v>
      </c>
      <c r="C78" s="426">
        <v>0</v>
      </c>
      <c r="D78" s="426">
        <v>0</v>
      </c>
      <c r="E78" s="426">
        <v>4</v>
      </c>
      <c r="F78" s="426">
        <v>2</v>
      </c>
      <c r="G78" s="426">
        <v>3</v>
      </c>
      <c r="H78" s="326"/>
      <c r="I78" s="327"/>
      <c r="J78" s="442" t="s">
        <v>297</v>
      </c>
      <c r="K78" s="369" t="s">
        <v>143</v>
      </c>
      <c r="L78" s="426">
        <v>3</v>
      </c>
      <c r="M78" s="426">
        <v>0</v>
      </c>
      <c r="N78" s="426">
        <v>0</v>
      </c>
      <c r="O78" s="426">
        <v>3</v>
      </c>
      <c r="P78" s="426">
        <v>5</v>
      </c>
      <c r="Q78" s="326"/>
      <c r="R78" s="327"/>
      <c r="S78" s="343" t="s">
        <v>36</v>
      </c>
      <c r="T78" s="461" t="s">
        <v>147</v>
      </c>
      <c r="U78" s="229" t="s">
        <v>148</v>
      </c>
      <c r="V78" s="361">
        <v>0</v>
      </c>
      <c r="W78" s="361">
        <v>0</v>
      </c>
      <c r="X78" s="361">
        <v>0</v>
      </c>
      <c r="Y78" s="361">
        <v>0</v>
      </c>
      <c r="Z78" s="476">
        <v>4</v>
      </c>
      <c r="AA78" s="397"/>
      <c r="AB78" s="363"/>
      <c r="AC78" s="364"/>
      <c r="AD78" s="230"/>
      <c r="AE78" s="230"/>
      <c r="AF78" s="230"/>
      <c r="AG78" s="230"/>
      <c r="AH78" s="231"/>
    </row>
    <row r="79" spans="1:34">
      <c r="A79" s="425" t="s">
        <v>302</v>
      </c>
      <c r="B79" s="425" t="s">
        <v>108</v>
      </c>
      <c r="C79" s="426">
        <v>3</v>
      </c>
      <c r="D79" s="426">
        <v>0</v>
      </c>
      <c r="E79" s="426">
        <v>0</v>
      </c>
      <c r="F79" s="426">
        <v>3</v>
      </c>
      <c r="G79" s="426">
        <v>5</v>
      </c>
      <c r="H79" s="326"/>
      <c r="I79" s="327"/>
      <c r="J79" s="447" t="s">
        <v>317</v>
      </c>
      <c r="K79" s="425" t="s">
        <v>142</v>
      </c>
      <c r="L79" s="426">
        <v>3</v>
      </c>
      <c r="M79" s="426">
        <v>0</v>
      </c>
      <c r="N79" s="426">
        <v>0</v>
      </c>
      <c r="O79" s="426">
        <v>3</v>
      </c>
      <c r="P79" s="426">
        <v>5</v>
      </c>
      <c r="Q79" s="326"/>
      <c r="R79" s="327"/>
      <c r="S79" s="343"/>
      <c r="T79" s="784"/>
      <c r="U79" s="779" t="s">
        <v>37</v>
      </c>
      <c r="V79" s="352">
        <f>SUM(V74:V78)</f>
        <v>5</v>
      </c>
      <c r="W79" s="352">
        <f t="shared" ref="W79:Z80" si="18">SUM(W74:W78)</f>
        <v>0</v>
      </c>
      <c r="X79" s="352">
        <f t="shared" si="18"/>
        <v>4</v>
      </c>
      <c r="Y79" s="352">
        <f t="shared" si="18"/>
        <v>7</v>
      </c>
      <c r="Z79" s="352">
        <f t="shared" si="18"/>
        <v>15</v>
      </c>
      <c r="AA79" s="354"/>
      <c r="AB79" s="363"/>
      <c r="AC79" s="364"/>
      <c r="AD79" s="230"/>
      <c r="AE79" s="230"/>
      <c r="AF79" s="230"/>
      <c r="AG79" s="230"/>
      <c r="AH79" s="231"/>
    </row>
    <row r="80" spans="1:34" ht="15" customHeight="1">
      <c r="A80" s="474" t="s">
        <v>317</v>
      </c>
      <c r="B80" s="425" t="s">
        <v>142</v>
      </c>
      <c r="C80" s="426">
        <v>3</v>
      </c>
      <c r="D80" s="426">
        <v>0</v>
      </c>
      <c r="E80" s="426">
        <v>0</v>
      </c>
      <c r="F80" s="426">
        <v>3</v>
      </c>
      <c r="G80" s="426">
        <v>5</v>
      </c>
      <c r="H80" s="326"/>
      <c r="I80" s="327"/>
      <c r="J80" s="424" t="s">
        <v>318</v>
      </c>
      <c r="K80" s="425" t="s">
        <v>146</v>
      </c>
      <c r="L80" s="426">
        <v>3</v>
      </c>
      <c r="M80" s="426">
        <v>2</v>
      </c>
      <c r="N80" s="426">
        <v>0</v>
      </c>
      <c r="O80" s="426">
        <v>4</v>
      </c>
      <c r="P80" s="426">
        <v>7</v>
      </c>
      <c r="Q80" s="326"/>
      <c r="R80" s="327"/>
      <c r="S80" s="359" t="s">
        <v>38</v>
      </c>
      <c r="T80" s="424" t="s">
        <v>141</v>
      </c>
      <c r="U80" s="425" t="s">
        <v>142</v>
      </c>
      <c r="V80" s="426">
        <v>3</v>
      </c>
      <c r="W80" s="426">
        <v>0</v>
      </c>
      <c r="X80" s="426">
        <v>0</v>
      </c>
      <c r="Y80" s="426">
        <v>3</v>
      </c>
      <c r="Z80" s="426">
        <v>5</v>
      </c>
      <c r="AA80" s="354"/>
      <c r="AB80" s="363"/>
      <c r="AC80" s="364"/>
      <c r="AD80" s="230"/>
      <c r="AE80" s="230"/>
      <c r="AF80" s="230"/>
      <c r="AG80" s="230"/>
      <c r="AH80" s="231"/>
    </row>
    <row r="81" spans="1:34">
      <c r="A81" s="432" t="s">
        <v>368</v>
      </c>
      <c r="B81" s="369" t="s">
        <v>148</v>
      </c>
      <c r="C81" s="340">
        <v>0</v>
      </c>
      <c r="D81" s="340">
        <v>0</v>
      </c>
      <c r="E81" s="340">
        <v>0</v>
      </c>
      <c r="F81" s="340">
        <v>0</v>
      </c>
      <c r="G81" s="340">
        <v>4</v>
      </c>
      <c r="H81" s="326"/>
      <c r="I81" s="327"/>
      <c r="J81" s="444" t="s">
        <v>319</v>
      </c>
      <c r="K81" s="369" t="s">
        <v>148</v>
      </c>
      <c r="L81" s="340">
        <v>0</v>
      </c>
      <c r="M81" s="340">
        <v>0</v>
      </c>
      <c r="N81" s="340">
        <v>0</v>
      </c>
      <c r="O81" s="340">
        <v>0</v>
      </c>
      <c r="P81" s="340">
        <v>4</v>
      </c>
      <c r="Q81" s="326"/>
      <c r="R81" s="327"/>
      <c r="S81" s="359" t="s">
        <v>38</v>
      </c>
      <c r="T81" s="424" t="s">
        <v>316</v>
      </c>
      <c r="U81" s="425" t="s">
        <v>106</v>
      </c>
      <c r="V81" s="426">
        <v>0</v>
      </c>
      <c r="W81" s="426">
        <v>0</v>
      </c>
      <c r="X81" s="426">
        <v>4</v>
      </c>
      <c r="Y81" s="426">
        <v>2</v>
      </c>
      <c r="Z81" s="426">
        <v>3</v>
      </c>
      <c r="AA81" s="354"/>
      <c r="AB81" s="363"/>
      <c r="AC81" s="364"/>
      <c r="AD81" s="230"/>
      <c r="AE81" s="230"/>
      <c r="AF81" s="230"/>
      <c r="AG81" s="230"/>
      <c r="AH81" s="231"/>
    </row>
    <row r="82" spans="1:34" ht="15.75" thickBot="1">
      <c r="A82" s="871" t="s">
        <v>66</v>
      </c>
      <c r="B82" s="871"/>
      <c r="C82" s="475">
        <f>SUM(C75:C81)</f>
        <v>15</v>
      </c>
      <c r="D82" s="475">
        <f t="shared" ref="D82:G82" si="19">SUM(D75:D81)</f>
        <v>0</v>
      </c>
      <c r="E82" s="475">
        <f t="shared" si="19"/>
        <v>4</v>
      </c>
      <c r="F82" s="475">
        <f t="shared" si="19"/>
        <v>17</v>
      </c>
      <c r="G82" s="475">
        <f t="shared" si="19"/>
        <v>30</v>
      </c>
      <c r="H82" s="326"/>
      <c r="I82" s="327"/>
      <c r="J82" s="872" t="s">
        <v>66</v>
      </c>
      <c r="K82" s="873"/>
      <c r="L82" s="452">
        <v>11</v>
      </c>
      <c r="M82" s="452">
        <v>2</v>
      </c>
      <c r="N82" s="452">
        <v>4</v>
      </c>
      <c r="O82" s="452">
        <v>16</v>
      </c>
      <c r="P82" s="452">
        <v>30</v>
      </c>
      <c r="Q82" s="326"/>
      <c r="R82" s="327"/>
      <c r="S82" s="359" t="s">
        <v>38</v>
      </c>
      <c r="T82" s="406" t="s">
        <v>145</v>
      </c>
      <c r="U82" s="407" t="s">
        <v>146</v>
      </c>
      <c r="V82" s="445">
        <v>3</v>
      </c>
      <c r="W82" s="445">
        <v>2</v>
      </c>
      <c r="X82" s="445">
        <v>0</v>
      </c>
      <c r="Y82" s="445">
        <v>4</v>
      </c>
      <c r="Z82" s="446">
        <v>7</v>
      </c>
      <c r="AA82" s="354"/>
      <c r="AB82" s="363"/>
      <c r="AC82" s="364"/>
      <c r="AD82" s="230"/>
      <c r="AE82" s="230"/>
      <c r="AF82" s="230"/>
      <c r="AG82" s="230"/>
      <c r="AH82" s="231"/>
    </row>
    <row r="83" spans="1:34">
      <c r="A83" s="477"/>
      <c r="B83" s="478"/>
      <c r="C83" s="478"/>
      <c r="D83" s="478"/>
      <c r="E83" s="478"/>
      <c r="F83" s="478"/>
      <c r="G83" s="479"/>
      <c r="H83" s="326"/>
      <c r="I83" s="327"/>
      <c r="J83" s="383"/>
      <c r="K83" s="384"/>
      <c r="L83" s="361"/>
      <c r="M83" s="361"/>
      <c r="N83" s="361"/>
      <c r="O83" s="361"/>
      <c r="P83" s="362"/>
      <c r="Q83" s="326"/>
      <c r="R83" s="327"/>
      <c r="S83" s="433"/>
      <c r="T83" s="858" t="s">
        <v>39</v>
      </c>
      <c r="U83" s="859"/>
      <c r="V83" s="352">
        <f>SUM(V81:V82)</f>
        <v>3</v>
      </c>
      <c r="W83" s="352">
        <f t="shared" ref="W83:Z83" si="20">SUM(W81:W82)</f>
        <v>2</v>
      </c>
      <c r="X83" s="352">
        <f t="shared" si="20"/>
        <v>4</v>
      </c>
      <c r="Y83" s="352">
        <f>SUM(Y81:Y82:Y80)</f>
        <v>9</v>
      </c>
      <c r="Z83" s="352">
        <f>SUM(Z81:Z82:Z80)</f>
        <v>15</v>
      </c>
      <c r="AA83" s="354"/>
      <c r="AB83" s="363"/>
      <c r="AC83" s="364"/>
      <c r="AD83" s="230"/>
      <c r="AE83" s="230"/>
      <c r="AF83" s="230"/>
      <c r="AG83" s="230"/>
      <c r="AH83" s="231"/>
    </row>
    <row r="84" spans="1:34">
      <c r="A84" s="477"/>
      <c r="B84" s="478"/>
      <c r="C84" s="478"/>
      <c r="D84" s="478"/>
      <c r="E84" s="478"/>
      <c r="F84" s="478"/>
      <c r="G84" s="479"/>
      <c r="H84" s="326"/>
      <c r="I84" s="327"/>
      <c r="J84" s="861" t="s">
        <v>66</v>
      </c>
      <c r="K84" s="862"/>
      <c r="L84" s="454">
        <f>SUM(L75:L83)</f>
        <v>22</v>
      </c>
      <c r="M84" s="454">
        <f>SUM(M75:M83)</f>
        <v>4</v>
      </c>
      <c r="N84" s="454">
        <v>4</v>
      </c>
      <c r="O84" s="454">
        <f>SUM(O75:O83)</f>
        <v>32</v>
      </c>
      <c r="P84" s="480">
        <f>SUM(P75:P83)</f>
        <v>60</v>
      </c>
      <c r="Q84" s="326"/>
      <c r="R84" s="327"/>
      <c r="S84" s="326"/>
      <c r="T84" s="388" t="s">
        <v>40</v>
      </c>
      <c r="U84" s="386"/>
      <c r="V84" s="376">
        <f>V83+V79</f>
        <v>8</v>
      </c>
      <c r="W84" s="376">
        <f>W83+W80</f>
        <v>2</v>
      </c>
      <c r="X84" s="376">
        <f>X83+X80</f>
        <v>4</v>
      </c>
      <c r="Y84" s="376">
        <f>Y83+Y79</f>
        <v>16</v>
      </c>
      <c r="Z84" s="382">
        <f>Z83+Z79</f>
        <v>30</v>
      </c>
      <c r="AA84" s="354"/>
      <c r="AB84" s="385" t="s">
        <v>40</v>
      </c>
      <c r="AC84" s="438"/>
      <c r="AD84" s="230">
        <f>SUM(AD76:AD83)</f>
        <v>2</v>
      </c>
      <c r="AE84" s="230">
        <f>SUM(AE76:AE83)</f>
        <v>0</v>
      </c>
      <c r="AF84" s="230">
        <f>SUM(AF76:AF83)</f>
        <v>4</v>
      </c>
      <c r="AG84" s="230">
        <f>SUM(AG76:AG83)</f>
        <v>4</v>
      </c>
      <c r="AH84" s="230">
        <f>SUM(AH76:AH83)</f>
        <v>7</v>
      </c>
    </row>
    <row r="85" spans="1:34">
      <c r="A85" s="477"/>
      <c r="B85" s="478"/>
      <c r="C85" s="478"/>
      <c r="D85" s="478"/>
      <c r="E85" s="478"/>
      <c r="F85" s="478"/>
      <c r="G85" s="479"/>
      <c r="H85" s="326"/>
      <c r="I85" s="327"/>
      <c r="J85" s="861"/>
      <c r="K85" s="862"/>
      <c r="L85" s="454"/>
      <c r="M85" s="454"/>
      <c r="N85" s="454"/>
      <c r="O85" s="454"/>
      <c r="P85" s="480"/>
      <c r="Q85" s="326"/>
      <c r="R85" s="327"/>
      <c r="S85" s="326"/>
      <c r="T85" s="450"/>
      <c r="U85" s="407"/>
      <c r="V85" s="445"/>
      <c r="W85" s="445"/>
      <c r="X85" s="445"/>
      <c r="Y85" s="445"/>
      <c r="Z85" s="446"/>
      <c r="AA85" s="354"/>
      <c r="AB85" s="378"/>
      <c r="AC85" s="439"/>
      <c r="AD85" s="380"/>
      <c r="AE85" s="380"/>
      <c r="AF85" s="380"/>
      <c r="AG85" s="380"/>
      <c r="AH85" s="440"/>
    </row>
    <row r="86" spans="1:34">
      <c r="A86" s="477"/>
      <c r="B86" s="478"/>
      <c r="C86" s="478"/>
      <c r="D86" s="478"/>
      <c r="E86" s="478"/>
      <c r="F86" s="478"/>
      <c r="G86" s="479"/>
      <c r="H86" s="326"/>
      <c r="I86" s="327"/>
      <c r="J86" s="378"/>
      <c r="K86" s="379"/>
      <c r="L86" s="463"/>
      <c r="M86" s="463"/>
      <c r="N86" s="463"/>
      <c r="O86" s="463"/>
      <c r="P86" s="464"/>
      <c r="Q86" s="326"/>
      <c r="R86" s="327"/>
      <c r="S86" s="326"/>
      <c r="T86" s="379"/>
      <c r="U86" s="379"/>
      <c r="V86" s="380"/>
      <c r="W86" s="380"/>
      <c r="X86" s="380"/>
      <c r="Y86" s="380"/>
      <c r="Z86" s="381"/>
      <c r="AA86" s="354"/>
      <c r="AB86" s="378"/>
      <c r="AC86" s="439"/>
      <c r="AD86" s="380"/>
      <c r="AE86" s="380"/>
      <c r="AF86" s="380"/>
      <c r="AG86" s="380"/>
      <c r="AH86" s="440"/>
    </row>
    <row r="87" spans="1:34">
      <c r="A87" s="455"/>
      <c r="B87" s="456"/>
      <c r="C87" s="456"/>
      <c r="D87" s="456"/>
      <c r="E87" s="456"/>
      <c r="F87" s="456"/>
      <c r="G87" s="457"/>
      <c r="H87" s="326"/>
      <c r="I87" s="327"/>
      <c r="J87" s="458"/>
      <c r="K87" s="459"/>
      <c r="L87" s="459"/>
      <c r="M87" s="459"/>
      <c r="N87" s="459"/>
      <c r="O87" s="459"/>
      <c r="P87" s="460"/>
      <c r="Q87" s="326"/>
      <c r="R87" s="327"/>
      <c r="S87" s="326"/>
      <c r="T87" s="379"/>
      <c r="U87" s="379"/>
      <c r="V87" s="380"/>
      <c r="W87" s="380"/>
      <c r="X87" s="380"/>
      <c r="Y87" s="380"/>
      <c r="Z87" s="381"/>
      <c r="AA87" s="397"/>
      <c r="AB87" s="378"/>
      <c r="AC87" s="439"/>
      <c r="AD87" s="380"/>
      <c r="AE87" s="380"/>
      <c r="AF87" s="380"/>
      <c r="AG87" s="380"/>
      <c r="AH87" s="440"/>
    </row>
    <row r="88" spans="1:34" ht="15.75" thickBot="1">
      <c r="A88" s="853" t="s">
        <v>28</v>
      </c>
      <c r="B88" s="854"/>
      <c r="C88" s="854"/>
      <c r="D88" s="854"/>
      <c r="E88" s="854"/>
      <c r="F88" s="854"/>
      <c r="G88" s="855"/>
      <c r="H88" s="326"/>
      <c r="I88" s="327"/>
      <c r="J88" s="853" t="s">
        <v>28</v>
      </c>
      <c r="K88" s="854"/>
      <c r="L88" s="854"/>
      <c r="M88" s="854"/>
      <c r="N88" s="854"/>
      <c r="O88" s="854"/>
      <c r="P88" s="855"/>
      <c r="Q88" s="326"/>
      <c r="R88" s="327"/>
      <c r="S88" s="433"/>
      <c r="T88" s="380"/>
      <c r="U88" s="380" t="s">
        <v>28</v>
      </c>
      <c r="V88" s="380"/>
      <c r="W88" s="380"/>
      <c r="X88" s="380"/>
      <c r="Y88" s="380"/>
      <c r="Z88" s="381"/>
      <c r="AA88" s="354"/>
      <c r="AB88" s="853" t="s">
        <v>28</v>
      </c>
      <c r="AC88" s="854"/>
      <c r="AD88" s="854"/>
      <c r="AE88" s="854"/>
      <c r="AF88" s="854"/>
      <c r="AG88" s="854"/>
      <c r="AH88" s="855"/>
    </row>
    <row r="89" spans="1:34">
      <c r="A89" s="323" t="s">
        <v>50</v>
      </c>
      <c r="B89" s="323" t="s">
        <v>51</v>
      </c>
      <c r="C89" s="324" t="s">
        <v>7</v>
      </c>
      <c r="D89" s="324" t="s">
        <v>52</v>
      </c>
      <c r="E89" s="324" t="s">
        <v>9</v>
      </c>
      <c r="F89" s="324" t="s">
        <v>53</v>
      </c>
      <c r="G89" s="325" t="s">
        <v>54</v>
      </c>
      <c r="H89" s="326"/>
      <c r="I89" s="327"/>
      <c r="J89" s="417" t="s">
        <v>50</v>
      </c>
      <c r="K89" s="418" t="s">
        <v>51</v>
      </c>
      <c r="L89" s="419" t="s">
        <v>7</v>
      </c>
      <c r="M89" s="419" t="s">
        <v>52</v>
      </c>
      <c r="N89" s="419" t="s">
        <v>9</v>
      </c>
      <c r="O89" s="419" t="s">
        <v>53</v>
      </c>
      <c r="P89" s="420" t="s">
        <v>54</v>
      </c>
      <c r="Q89" s="326"/>
      <c r="R89" s="327"/>
      <c r="S89" s="343"/>
      <c r="T89" s="335" t="s">
        <v>5</v>
      </c>
      <c r="U89" s="336" t="s">
        <v>6</v>
      </c>
      <c r="V89" s="337" t="s">
        <v>7</v>
      </c>
      <c r="W89" s="337" t="s">
        <v>8</v>
      </c>
      <c r="X89" s="337" t="s">
        <v>9</v>
      </c>
      <c r="Y89" s="337" t="s">
        <v>10</v>
      </c>
      <c r="Z89" s="338" t="s">
        <v>11</v>
      </c>
      <c r="AA89" s="354"/>
      <c r="AB89" s="398" t="s">
        <v>5</v>
      </c>
      <c r="AC89" s="336" t="s">
        <v>6</v>
      </c>
      <c r="AD89" s="337" t="s">
        <v>7</v>
      </c>
      <c r="AE89" s="337" t="s">
        <v>8</v>
      </c>
      <c r="AF89" s="337" t="s">
        <v>9</v>
      </c>
      <c r="AG89" s="337" t="s">
        <v>10</v>
      </c>
      <c r="AH89" s="338" t="s">
        <v>11</v>
      </c>
    </row>
    <row r="90" spans="1:34" ht="25.5" customHeight="1">
      <c r="A90" s="369" t="s">
        <v>369</v>
      </c>
      <c r="B90" s="369" t="s">
        <v>154</v>
      </c>
      <c r="C90" s="426">
        <v>2</v>
      </c>
      <c r="D90" s="426">
        <v>2</v>
      </c>
      <c r="E90" s="426">
        <v>0</v>
      </c>
      <c r="F90" s="426">
        <v>3</v>
      </c>
      <c r="G90" s="426">
        <v>5</v>
      </c>
      <c r="H90" s="326"/>
      <c r="I90" s="327"/>
      <c r="J90" s="444" t="s">
        <v>320</v>
      </c>
      <c r="K90" s="369" t="s">
        <v>154</v>
      </c>
      <c r="L90" s="426">
        <v>2</v>
      </c>
      <c r="M90" s="426">
        <v>2</v>
      </c>
      <c r="N90" s="426">
        <v>0</v>
      </c>
      <c r="O90" s="426">
        <v>3</v>
      </c>
      <c r="P90" s="426">
        <v>5</v>
      </c>
      <c r="Q90" s="326"/>
      <c r="R90" s="327"/>
      <c r="S90" s="343" t="s">
        <v>36</v>
      </c>
      <c r="T90" s="406" t="s">
        <v>153</v>
      </c>
      <c r="U90" s="229" t="s">
        <v>154</v>
      </c>
      <c r="V90" s="445">
        <v>2</v>
      </c>
      <c r="W90" s="445">
        <v>2</v>
      </c>
      <c r="X90" s="445">
        <v>0</v>
      </c>
      <c r="Y90" s="445">
        <v>3</v>
      </c>
      <c r="Z90" s="446">
        <v>8</v>
      </c>
      <c r="AA90" s="354"/>
      <c r="AB90" s="406"/>
      <c r="AC90" s="407"/>
      <c r="AD90" s="445"/>
      <c r="AE90" s="445"/>
      <c r="AF90" s="445"/>
      <c r="AG90" s="445"/>
      <c r="AH90" s="446"/>
    </row>
    <row r="91" spans="1:34">
      <c r="A91" s="444" t="s">
        <v>370</v>
      </c>
      <c r="B91" s="369" t="s">
        <v>143</v>
      </c>
      <c r="C91" s="426">
        <v>3</v>
      </c>
      <c r="D91" s="426">
        <v>0</v>
      </c>
      <c r="E91" s="426">
        <v>0</v>
      </c>
      <c r="F91" s="426">
        <v>3</v>
      </c>
      <c r="G91" s="426">
        <v>5</v>
      </c>
      <c r="H91" s="326"/>
      <c r="I91" s="327"/>
      <c r="J91" s="424" t="s">
        <v>321</v>
      </c>
      <c r="K91" s="425" t="s">
        <v>156</v>
      </c>
      <c r="L91" s="426">
        <v>3</v>
      </c>
      <c r="M91" s="426">
        <v>0</v>
      </c>
      <c r="N91" s="426">
        <v>0</v>
      </c>
      <c r="O91" s="426">
        <v>3</v>
      </c>
      <c r="P91" s="426">
        <v>5</v>
      </c>
      <c r="Q91" s="326"/>
      <c r="R91" s="327"/>
      <c r="S91" s="343" t="s">
        <v>36</v>
      </c>
      <c r="T91" s="461" t="s">
        <v>82</v>
      </c>
      <c r="U91" s="229" t="s">
        <v>157</v>
      </c>
      <c r="V91" s="445">
        <v>3</v>
      </c>
      <c r="W91" s="445">
        <v>0</v>
      </c>
      <c r="X91" s="445">
        <v>0</v>
      </c>
      <c r="Y91" s="445">
        <v>3</v>
      </c>
      <c r="Z91" s="446">
        <v>5</v>
      </c>
      <c r="AA91" s="354"/>
      <c r="AB91" s="363"/>
      <c r="AC91" s="364"/>
      <c r="AD91" s="230"/>
      <c r="AE91" s="230"/>
      <c r="AF91" s="230"/>
      <c r="AG91" s="230"/>
      <c r="AH91" s="231"/>
    </row>
    <row r="92" spans="1:34">
      <c r="A92" s="442" t="s">
        <v>362</v>
      </c>
      <c r="B92" s="369" t="s">
        <v>157</v>
      </c>
      <c r="C92" s="426">
        <v>3</v>
      </c>
      <c r="D92" s="426">
        <v>0</v>
      </c>
      <c r="E92" s="426">
        <v>0</v>
      </c>
      <c r="F92" s="426">
        <v>3</v>
      </c>
      <c r="G92" s="426">
        <v>5</v>
      </c>
      <c r="H92" s="326"/>
      <c r="I92" s="327"/>
      <c r="J92" s="444" t="s">
        <v>82</v>
      </c>
      <c r="K92" s="369" t="s">
        <v>157</v>
      </c>
      <c r="L92" s="426">
        <v>3</v>
      </c>
      <c r="M92" s="426">
        <v>0</v>
      </c>
      <c r="N92" s="426">
        <v>0</v>
      </c>
      <c r="O92" s="426">
        <v>3</v>
      </c>
      <c r="P92" s="426">
        <v>5</v>
      </c>
      <c r="Q92" s="326"/>
      <c r="R92" s="327"/>
      <c r="S92" s="359"/>
      <c r="T92" s="441"/>
      <c r="U92" s="434" t="s">
        <v>37</v>
      </c>
      <c r="V92" s="352">
        <f>SUM(V90:V91)</f>
        <v>5</v>
      </c>
      <c r="W92" s="352">
        <f t="shared" ref="W92:Z92" si="21">SUM(W90:W91)</f>
        <v>2</v>
      </c>
      <c r="X92" s="352">
        <f t="shared" si="21"/>
        <v>0</v>
      </c>
      <c r="Y92" s="352">
        <f t="shared" si="21"/>
        <v>6</v>
      </c>
      <c r="Z92" s="352">
        <f t="shared" si="21"/>
        <v>13</v>
      </c>
      <c r="AA92" s="354"/>
      <c r="AB92" s="363"/>
      <c r="AC92" s="364"/>
      <c r="AD92" s="230"/>
      <c r="AE92" s="230"/>
      <c r="AF92" s="230"/>
      <c r="AG92" s="230"/>
      <c r="AH92" s="231"/>
    </row>
    <row r="93" spans="1:34">
      <c r="A93" s="444" t="s">
        <v>27</v>
      </c>
      <c r="B93" s="483" t="s">
        <v>128</v>
      </c>
      <c r="C93" s="426">
        <v>2</v>
      </c>
      <c r="D93" s="426">
        <v>0</v>
      </c>
      <c r="E93" s="426">
        <v>0</v>
      </c>
      <c r="F93" s="426">
        <v>2</v>
      </c>
      <c r="G93" s="426">
        <v>3</v>
      </c>
      <c r="H93" s="326"/>
      <c r="I93" s="327"/>
      <c r="J93" s="444" t="s">
        <v>27</v>
      </c>
      <c r="K93" s="432" t="s">
        <v>167</v>
      </c>
      <c r="L93" s="426">
        <v>3</v>
      </c>
      <c r="M93" s="426">
        <v>0</v>
      </c>
      <c r="N93" s="426">
        <v>0</v>
      </c>
      <c r="O93" s="426">
        <v>3</v>
      </c>
      <c r="P93" s="426">
        <v>5</v>
      </c>
      <c r="Q93" s="326"/>
      <c r="R93" s="327"/>
      <c r="S93" s="359" t="s">
        <v>38</v>
      </c>
      <c r="T93" s="406" t="s">
        <v>155</v>
      </c>
      <c r="U93" s="407" t="s">
        <v>156</v>
      </c>
      <c r="V93" s="445">
        <v>3</v>
      </c>
      <c r="W93" s="445">
        <v>0</v>
      </c>
      <c r="X93" s="445">
        <v>0</v>
      </c>
      <c r="Y93" s="445">
        <v>3</v>
      </c>
      <c r="Z93" s="446">
        <v>5</v>
      </c>
      <c r="AA93" s="354"/>
      <c r="AB93" s="363"/>
      <c r="AC93" s="364"/>
      <c r="AD93" s="230"/>
      <c r="AE93" s="230"/>
      <c r="AF93" s="230"/>
      <c r="AG93" s="230"/>
      <c r="AH93" s="231"/>
    </row>
    <row r="94" spans="1:34">
      <c r="A94" s="432" t="s">
        <v>27</v>
      </c>
      <c r="B94" s="432" t="s">
        <v>167</v>
      </c>
      <c r="C94" s="426">
        <v>3</v>
      </c>
      <c r="D94" s="426">
        <v>0</v>
      </c>
      <c r="E94" s="426">
        <v>0</v>
      </c>
      <c r="F94" s="426">
        <v>3</v>
      </c>
      <c r="G94" s="426">
        <v>5</v>
      </c>
      <c r="H94" s="326"/>
      <c r="I94" s="327"/>
      <c r="J94" s="444" t="s">
        <v>27</v>
      </c>
      <c r="K94" s="483" t="s">
        <v>128</v>
      </c>
      <c r="L94" s="426">
        <v>2</v>
      </c>
      <c r="M94" s="426">
        <v>0</v>
      </c>
      <c r="N94" s="426">
        <v>0</v>
      </c>
      <c r="O94" s="426">
        <v>2</v>
      </c>
      <c r="P94" s="426">
        <v>3</v>
      </c>
      <c r="Q94" s="326"/>
      <c r="R94" s="327"/>
      <c r="S94" s="359" t="s">
        <v>38</v>
      </c>
      <c r="T94" s="444" t="s">
        <v>27</v>
      </c>
      <c r="U94" s="432" t="s">
        <v>167</v>
      </c>
      <c r="V94" s="426">
        <v>3</v>
      </c>
      <c r="W94" s="426">
        <v>0</v>
      </c>
      <c r="X94" s="426">
        <v>0</v>
      </c>
      <c r="Y94" s="426">
        <v>3</v>
      </c>
      <c r="Z94" s="426">
        <v>5</v>
      </c>
      <c r="AA94" s="354"/>
      <c r="AB94" s="363"/>
      <c r="AC94" s="364"/>
      <c r="AD94" s="230"/>
      <c r="AE94" s="230"/>
      <c r="AF94" s="230"/>
      <c r="AG94" s="230"/>
      <c r="AH94" s="231"/>
    </row>
    <row r="95" spans="1:34">
      <c r="A95" s="444" t="s">
        <v>27</v>
      </c>
      <c r="B95" s="425" t="s">
        <v>158</v>
      </c>
      <c r="C95" s="426">
        <v>3</v>
      </c>
      <c r="D95" s="426">
        <v>0</v>
      </c>
      <c r="E95" s="426">
        <v>0</v>
      </c>
      <c r="F95" s="426">
        <v>3</v>
      </c>
      <c r="G95" s="426">
        <v>5</v>
      </c>
      <c r="H95" s="326"/>
      <c r="I95" s="327"/>
      <c r="J95" s="444" t="s">
        <v>27</v>
      </c>
      <c r="K95" s="425" t="s">
        <v>158</v>
      </c>
      <c r="L95" s="426">
        <v>3</v>
      </c>
      <c r="M95" s="426">
        <v>0</v>
      </c>
      <c r="N95" s="426">
        <v>0</v>
      </c>
      <c r="O95" s="426">
        <v>3</v>
      </c>
      <c r="P95" s="426">
        <v>5</v>
      </c>
      <c r="Q95" s="326"/>
      <c r="R95" s="327"/>
      <c r="S95" s="359" t="s">
        <v>38</v>
      </c>
      <c r="T95" s="444" t="s">
        <v>27</v>
      </c>
      <c r="U95" s="483" t="s">
        <v>128</v>
      </c>
      <c r="V95" s="426">
        <v>2</v>
      </c>
      <c r="W95" s="426">
        <v>0</v>
      </c>
      <c r="X95" s="426">
        <v>0</v>
      </c>
      <c r="Y95" s="426">
        <v>2</v>
      </c>
      <c r="Z95" s="426">
        <v>3</v>
      </c>
      <c r="AA95" s="354"/>
      <c r="AB95" s="363"/>
      <c r="AC95" s="364"/>
      <c r="AD95" s="230"/>
      <c r="AE95" s="230"/>
      <c r="AF95" s="230"/>
      <c r="AG95" s="230"/>
      <c r="AH95" s="231"/>
    </row>
    <row r="96" spans="1:34">
      <c r="A96" s="484" t="s">
        <v>322</v>
      </c>
      <c r="B96" s="339" t="s">
        <v>371</v>
      </c>
      <c r="C96" s="428">
        <v>2</v>
      </c>
      <c r="D96" s="428">
        <v>0</v>
      </c>
      <c r="E96" s="428">
        <v>0</v>
      </c>
      <c r="F96" s="428">
        <v>0</v>
      </c>
      <c r="G96" s="428">
        <v>2</v>
      </c>
      <c r="H96" s="326"/>
      <c r="I96" s="327"/>
      <c r="J96" s="485" t="s">
        <v>322</v>
      </c>
      <c r="K96" s="339" t="s">
        <v>323</v>
      </c>
      <c r="L96" s="428">
        <v>2</v>
      </c>
      <c r="M96" s="428">
        <v>0</v>
      </c>
      <c r="N96" s="428">
        <v>0</v>
      </c>
      <c r="O96" s="428">
        <v>2</v>
      </c>
      <c r="P96" s="428">
        <v>2</v>
      </c>
      <c r="Q96" s="326"/>
      <c r="R96" s="327"/>
      <c r="S96" s="359" t="s">
        <v>38</v>
      </c>
      <c r="T96" s="444" t="s">
        <v>27</v>
      </c>
      <c r="U96" s="425" t="s">
        <v>158</v>
      </c>
      <c r="V96" s="426">
        <v>3</v>
      </c>
      <c r="W96" s="426">
        <v>0</v>
      </c>
      <c r="X96" s="426">
        <v>0</v>
      </c>
      <c r="Y96" s="426">
        <v>3</v>
      </c>
      <c r="Z96" s="426">
        <v>5</v>
      </c>
      <c r="AA96" s="354"/>
      <c r="AB96" s="363"/>
      <c r="AC96" s="364"/>
      <c r="AD96" s="230"/>
      <c r="AE96" s="230"/>
      <c r="AF96" s="230"/>
      <c r="AG96" s="230"/>
      <c r="AH96" s="231"/>
    </row>
    <row r="97" spans="1:34" ht="15.75" thickBot="1">
      <c r="A97" s="866" t="s">
        <v>66</v>
      </c>
      <c r="B97" s="867"/>
      <c r="C97" s="372">
        <f>SUM(C90:C96)</f>
        <v>18</v>
      </c>
      <c r="D97" s="372">
        <f t="shared" ref="D97:G97" si="22">SUM(D90:D96)</f>
        <v>2</v>
      </c>
      <c r="E97" s="372">
        <f t="shared" si="22"/>
        <v>0</v>
      </c>
      <c r="F97" s="372">
        <f t="shared" si="22"/>
        <v>17</v>
      </c>
      <c r="G97" s="372">
        <f t="shared" si="22"/>
        <v>30</v>
      </c>
      <c r="H97" s="326"/>
      <c r="I97" s="327"/>
      <c r="J97" s="856" t="s">
        <v>66</v>
      </c>
      <c r="K97" s="857"/>
      <c r="L97" s="377">
        <v>18</v>
      </c>
      <c r="M97" s="377">
        <v>2</v>
      </c>
      <c r="N97" s="377">
        <v>0</v>
      </c>
      <c r="O97" s="377">
        <v>19</v>
      </c>
      <c r="P97" s="377">
        <v>30</v>
      </c>
      <c r="Q97" s="326"/>
      <c r="R97" s="327"/>
      <c r="S97" s="359" t="s">
        <v>38</v>
      </c>
      <c r="T97" s="485" t="s">
        <v>322</v>
      </c>
      <c r="U97" s="339" t="s">
        <v>323</v>
      </c>
      <c r="V97" s="428">
        <v>2</v>
      </c>
      <c r="W97" s="428">
        <v>0</v>
      </c>
      <c r="X97" s="428">
        <v>0</v>
      </c>
      <c r="Y97" s="428">
        <v>2</v>
      </c>
      <c r="Z97" s="428">
        <v>2</v>
      </c>
      <c r="AA97" s="354"/>
      <c r="AB97" s="363"/>
      <c r="AC97" s="364"/>
      <c r="AD97" s="230"/>
      <c r="AE97" s="230"/>
      <c r="AF97" s="230"/>
      <c r="AG97" s="230"/>
      <c r="AH97" s="231"/>
    </row>
    <row r="98" spans="1:34">
      <c r="A98" s="378"/>
      <c r="B98" s="379"/>
      <c r="C98" s="380"/>
      <c r="D98" s="380"/>
      <c r="E98" s="380"/>
      <c r="F98" s="380"/>
      <c r="G98" s="381"/>
      <c r="H98" s="326"/>
      <c r="I98" s="327"/>
      <c r="J98" s="379"/>
      <c r="K98" s="379"/>
      <c r="L98" s="380"/>
      <c r="M98" s="380"/>
      <c r="N98" s="380"/>
      <c r="O98" s="380"/>
      <c r="P98" s="381"/>
      <c r="Q98" s="326"/>
      <c r="R98" s="327"/>
      <c r="S98" s="433"/>
      <c r="T98" s="858" t="s">
        <v>39</v>
      </c>
      <c r="U98" s="859"/>
      <c r="V98" s="352">
        <f>SUM(V93:V97)</f>
        <v>13</v>
      </c>
      <c r="W98" s="352">
        <f t="shared" ref="W98:Z98" si="23">SUM(W93:W97)</f>
        <v>0</v>
      </c>
      <c r="X98" s="352">
        <f t="shared" si="23"/>
        <v>0</v>
      </c>
      <c r="Y98" s="352">
        <f t="shared" si="23"/>
        <v>13</v>
      </c>
      <c r="Z98" s="352">
        <f t="shared" si="23"/>
        <v>20</v>
      </c>
      <c r="AA98" s="481"/>
      <c r="AB98" s="385" t="s">
        <v>40</v>
      </c>
      <c r="AC98" s="438"/>
      <c r="AD98" s="445"/>
      <c r="AE98" s="445"/>
      <c r="AF98" s="445"/>
      <c r="AG98" s="445"/>
      <c r="AH98" s="446"/>
    </row>
    <row r="99" spans="1:34">
      <c r="A99" s="378"/>
      <c r="B99" s="379"/>
      <c r="C99" s="380"/>
      <c r="D99" s="380"/>
      <c r="E99" s="380"/>
      <c r="F99" s="380"/>
      <c r="G99" s="381"/>
      <c r="H99" s="326"/>
      <c r="I99" s="327"/>
      <c r="J99" s="378"/>
      <c r="K99" s="379"/>
      <c r="L99" s="380"/>
      <c r="M99" s="380"/>
      <c r="N99" s="380"/>
      <c r="O99" s="380"/>
      <c r="P99" s="381"/>
      <c r="Q99" s="326"/>
      <c r="R99" s="327"/>
      <c r="S99" s="326"/>
      <c r="T99" s="388" t="s">
        <v>40</v>
      </c>
      <c r="U99" s="386"/>
      <c r="V99" s="376">
        <f>V98+V92</f>
        <v>18</v>
      </c>
      <c r="W99" s="376">
        <f>W98+W92</f>
        <v>2</v>
      </c>
      <c r="X99" s="376">
        <f>X98+X92</f>
        <v>0</v>
      </c>
      <c r="Y99" s="376">
        <f>Y98+Y92</f>
        <v>19</v>
      </c>
      <c r="Z99" s="486">
        <v>27</v>
      </c>
      <c r="AA99" s="481"/>
      <c r="AB99" s="378"/>
      <c r="AC99" s="439"/>
      <c r="AD99" s="380"/>
      <c r="AE99" s="380"/>
      <c r="AF99" s="380"/>
      <c r="AG99" s="380"/>
      <c r="AH99" s="440"/>
    </row>
    <row r="100" spans="1:34">
      <c r="A100" s="378"/>
      <c r="B100" s="379"/>
      <c r="C100" s="380"/>
      <c r="D100" s="380"/>
      <c r="E100" s="380"/>
      <c r="F100" s="380"/>
      <c r="G100" s="381"/>
      <c r="H100" s="326"/>
      <c r="I100" s="327"/>
      <c r="J100" s="378"/>
      <c r="K100" s="379"/>
      <c r="L100" s="380"/>
      <c r="M100" s="380"/>
      <c r="N100" s="380"/>
      <c r="O100" s="380"/>
      <c r="P100" s="381"/>
      <c r="Q100" s="326"/>
      <c r="R100" s="327"/>
      <c r="S100" s="326"/>
      <c r="T100" s="379"/>
      <c r="U100" s="379"/>
      <c r="V100" s="380"/>
      <c r="W100" s="380"/>
      <c r="X100" s="380"/>
      <c r="Y100" s="380"/>
      <c r="Z100" s="733"/>
      <c r="AA100" s="482"/>
      <c r="AB100" s="378"/>
      <c r="AC100" s="439"/>
      <c r="AD100" s="380"/>
      <c r="AE100" s="380"/>
      <c r="AF100" s="380"/>
      <c r="AG100" s="380"/>
      <c r="AH100" s="440"/>
    </row>
    <row r="101" spans="1:34" ht="15.75" thickBot="1">
      <c r="A101" s="378"/>
      <c r="B101" s="379"/>
      <c r="C101" s="380"/>
      <c r="D101" s="380"/>
      <c r="E101" s="380"/>
      <c r="F101" s="380"/>
      <c r="G101" s="381"/>
      <c r="H101" s="326"/>
      <c r="I101" s="327"/>
      <c r="J101" s="378"/>
      <c r="K101" s="379"/>
      <c r="L101" s="380"/>
      <c r="M101" s="380"/>
      <c r="N101" s="380"/>
      <c r="O101" s="380"/>
      <c r="P101" s="381"/>
      <c r="Q101" s="326"/>
      <c r="R101" s="327"/>
      <c r="S101" s="326"/>
      <c r="T101" s="326"/>
      <c r="U101" s="326"/>
      <c r="V101" s="326"/>
      <c r="W101" s="326"/>
      <c r="X101" s="326"/>
      <c r="Y101" s="326"/>
      <c r="Z101" s="327"/>
      <c r="AA101" s="481"/>
      <c r="AB101" s="458"/>
      <c r="AC101" s="459"/>
      <c r="AD101" s="459"/>
      <c r="AE101" s="459"/>
      <c r="AF101" s="459"/>
      <c r="AG101" s="459"/>
      <c r="AH101" s="460"/>
    </row>
    <row r="102" spans="1:34" ht="15.75" thickBot="1">
      <c r="A102" s="853" t="s">
        <v>29</v>
      </c>
      <c r="B102" s="854"/>
      <c r="C102" s="854"/>
      <c r="D102" s="854"/>
      <c r="E102" s="854"/>
      <c r="F102" s="854"/>
      <c r="G102" s="855"/>
      <c r="H102" s="326"/>
      <c r="I102" s="327"/>
      <c r="J102" s="853" t="s">
        <v>29</v>
      </c>
      <c r="K102" s="854"/>
      <c r="L102" s="854"/>
      <c r="M102" s="854"/>
      <c r="N102" s="854"/>
      <c r="O102" s="854"/>
      <c r="P102" s="855"/>
      <c r="Q102" s="326"/>
      <c r="R102" s="327"/>
      <c r="S102" s="911"/>
      <c r="T102" s="912"/>
      <c r="U102" s="912" t="s">
        <v>29</v>
      </c>
      <c r="V102" s="912"/>
      <c r="W102" s="912"/>
      <c r="X102" s="912"/>
      <c r="Y102" s="912"/>
      <c r="Z102" s="913"/>
      <c r="AA102" s="481"/>
      <c r="AB102" s="853" t="s">
        <v>29</v>
      </c>
      <c r="AC102" s="854"/>
      <c r="AD102" s="854"/>
      <c r="AE102" s="854"/>
      <c r="AF102" s="854"/>
      <c r="AG102" s="854"/>
      <c r="AH102" s="855"/>
    </row>
    <row r="103" spans="1:34">
      <c r="A103" s="323" t="s">
        <v>50</v>
      </c>
      <c r="B103" s="323" t="s">
        <v>51</v>
      </c>
      <c r="C103" s="324" t="s">
        <v>7</v>
      </c>
      <c r="D103" s="324" t="s">
        <v>52</v>
      </c>
      <c r="E103" s="324" t="s">
        <v>9</v>
      </c>
      <c r="F103" s="324" t="s">
        <v>53</v>
      </c>
      <c r="G103" s="325" t="s">
        <v>54</v>
      </c>
      <c r="H103" s="326"/>
      <c r="I103" s="327"/>
      <c r="J103" s="417" t="s">
        <v>50</v>
      </c>
      <c r="K103" s="418" t="s">
        <v>51</v>
      </c>
      <c r="L103" s="419" t="s">
        <v>7</v>
      </c>
      <c r="M103" s="419" t="s">
        <v>52</v>
      </c>
      <c r="N103" s="419" t="s">
        <v>9</v>
      </c>
      <c r="O103" s="419" t="s">
        <v>53</v>
      </c>
      <c r="P103" s="420" t="s">
        <v>54</v>
      </c>
      <c r="Q103" s="326"/>
      <c r="R103" s="327"/>
      <c r="S103" s="343"/>
      <c r="T103" s="335" t="s">
        <v>5</v>
      </c>
      <c r="U103" s="336" t="s">
        <v>6</v>
      </c>
      <c r="V103" s="337" t="s">
        <v>7</v>
      </c>
      <c r="W103" s="337" t="s">
        <v>8</v>
      </c>
      <c r="X103" s="337" t="s">
        <v>9</v>
      </c>
      <c r="Y103" s="337" t="s">
        <v>10</v>
      </c>
      <c r="Z103" s="338" t="s">
        <v>11</v>
      </c>
      <c r="AA103" s="481"/>
      <c r="AB103" s="398" t="s">
        <v>5</v>
      </c>
      <c r="AC103" s="336" t="s">
        <v>6</v>
      </c>
      <c r="AD103" s="337" t="s">
        <v>7</v>
      </c>
      <c r="AE103" s="337" t="s">
        <v>8</v>
      </c>
      <c r="AF103" s="337" t="s">
        <v>9</v>
      </c>
      <c r="AG103" s="337" t="s">
        <v>10</v>
      </c>
      <c r="AH103" s="338" t="s">
        <v>11</v>
      </c>
    </row>
    <row r="104" spans="1:34">
      <c r="A104" s="425" t="s">
        <v>372</v>
      </c>
      <c r="B104" s="425" t="s">
        <v>165</v>
      </c>
      <c r="C104" s="426">
        <v>1</v>
      </c>
      <c r="D104" s="426">
        <v>8</v>
      </c>
      <c r="E104" s="426">
        <v>0</v>
      </c>
      <c r="F104" s="426">
        <v>5</v>
      </c>
      <c r="G104" s="426">
        <v>7</v>
      </c>
      <c r="H104" s="326"/>
      <c r="I104" s="327"/>
      <c r="J104" s="444" t="s">
        <v>324</v>
      </c>
      <c r="K104" s="425" t="s">
        <v>165</v>
      </c>
      <c r="L104" s="426">
        <v>1</v>
      </c>
      <c r="M104" s="426">
        <v>8</v>
      </c>
      <c r="N104" s="426">
        <v>0</v>
      </c>
      <c r="O104" s="426">
        <v>5</v>
      </c>
      <c r="P104" s="426">
        <v>8</v>
      </c>
      <c r="Q104" s="326"/>
      <c r="R104" s="327"/>
      <c r="S104" s="343" t="s">
        <v>36</v>
      </c>
      <c r="T104" s="406" t="s">
        <v>164</v>
      </c>
      <c r="U104" s="407" t="s">
        <v>165</v>
      </c>
      <c r="V104" s="445">
        <v>1</v>
      </c>
      <c r="W104" s="445">
        <v>8</v>
      </c>
      <c r="X104" s="445">
        <v>0</v>
      </c>
      <c r="Y104" s="445">
        <v>5</v>
      </c>
      <c r="Z104" s="446">
        <v>10</v>
      </c>
      <c r="AA104" s="481"/>
      <c r="AB104" s="363"/>
      <c r="AC104" s="364"/>
      <c r="AD104" s="230"/>
      <c r="AE104" s="230"/>
      <c r="AF104" s="230"/>
      <c r="AG104" s="230"/>
      <c r="AH104" s="231"/>
    </row>
    <row r="105" spans="1:34">
      <c r="A105" s="432" t="s">
        <v>362</v>
      </c>
      <c r="B105" s="369" t="s">
        <v>166</v>
      </c>
      <c r="C105" s="426">
        <v>3</v>
      </c>
      <c r="D105" s="426">
        <v>0</v>
      </c>
      <c r="E105" s="426">
        <v>0</v>
      </c>
      <c r="F105" s="426">
        <v>3</v>
      </c>
      <c r="G105" s="426">
        <v>5</v>
      </c>
      <c r="H105" s="326"/>
      <c r="I105" s="327"/>
      <c r="J105" s="444" t="s">
        <v>297</v>
      </c>
      <c r="K105" s="369" t="s">
        <v>166</v>
      </c>
      <c r="L105" s="426">
        <v>3</v>
      </c>
      <c r="M105" s="426">
        <v>0</v>
      </c>
      <c r="N105" s="426">
        <v>0</v>
      </c>
      <c r="O105" s="426">
        <v>3</v>
      </c>
      <c r="P105" s="426">
        <v>5</v>
      </c>
      <c r="Q105" s="326"/>
      <c r="R105" s="327"/>
      <c r="S105" s="343" t="s">
        <v>36</v>
      </c>
      <c r="T105" s="461" t="s">
        <v>82</v>
      </c>
      <c r="U105" s="229" t="s">
        <v>166</v>
      </c>
      <c r="V105" s="445">
        <v>3</v>
      </c>
      <c r="W105" s="445">
        <v>0</v>
      </c>
      <c r="X105" s="445">
        <v>0</v>
      </c>
      <c r="Y105" s="445">
        <v>3</v>
      </c>
      <c r="Z105" s="446">
        <v>5</v>
      </c>
      <c r="AA105" s="481"/>
      <c r="AB105" s="363"/>
      <c r="AC105" s="364"/>
      <c r="AD105" s="230"/>
      <c r="AE105" s="230"/>
      <c r="AF105" s="230"/>
      <c r="AG105" s="230"/>
      <c r="AH105" s="231"/>
    </row>
    <row r="106" spans="1:34">
      <c r="A106" s="432" t="s">
        <v>362</v>
      </c>
      <c r="B106" s="369" t="s">
        <v>171</v>
      </c>
      <c r="C106" s="426">
        <v>3</v>
      </c>
      <c r="D106" s="426">
        <v>0</v>
      </c>
      <c r="E106" s="426">
        <v>0</v>
      </c>
      <c r="F106" s="426">
        <v>3</v>
      </c>
      <c r="G106" s="426">
        <v>5</v>
      </c>
      <c r="H106" s="326"/>
      <c r="I106" s="327"/>
      <c r="J106" s="444" t="s">
        <v>297</v>
      </c>
      <c r="K106" s="369" t="s">
        <v>171</v>
      </c>
      <c r="L106" s="426">
        <v>3</v>
      </c>
      <c r="M106" s="426">
        <v>0</v>
      </c>
      <c r="N106" s="426">
        <v>0</v>
      </c>
      <c r="O106" s="426">
        <v>3</v>
      </c>
      <c r="P106" s="426">
        <v>5</v>
      </c>
      <c r="Q106" s="326"/>
      <c r="R106" s="327"/>
      <c r="S106" s="343" t="s">
        <v>36</v>
      </c>
      <c r="T106" s="444" t="s">
        <v>297</v>
      </c>
      <c r="U106" s="369" t="s">
        <v>171</v>
      </c>
      <c r="V106" s="426">
        <v>3</v>
      </c>
      <c r="W106" s="426">
        <v>0</v>
      </c>
      <c r="X106" s="426">
        <v>0</v>
      </c>
      <c r="Y106" s="426">
        <v>3</v>
      </c>
      <c r="Z106" s="914">
        <v>5</v>
      </c>
      <c r="AA106" s="481"/>
      <c r="AB106" s="363"/>
      <c r="AC106" s="364"/>
      <c r="AD106" s="230"/>
      <c r="AE106" s="230"/>
      <c r="AF106" s="230"/>
      <c r="AG106" s="230"/>
      <c r="AH106" s="231"/>
    </row>
    <row r="107" spans="1:34">
      <c r="A107" s="432" t="s">
        <v>27</v>
      </c>
      <c r="B107" s="432" t="s">
        <v>168</v>
      </c>
      <c r="C107" s="426">
        <v>3</v>
      </c>
      <c r="D107" s="426">
        <v>0</v>
      </c>
      <c r="E107" s="426">
        <v>0</v>
      </c>
      <c r="F107" s="426">
        <v>3</v>
      </c>
      <c r="G107" s="426">
        <v>5</v>
      </c>
      <c r="H107" s="326"/>
      <c r="I107" s="327"/>
      <c r="J107" s="444" t="s">
        <v>27</v>
      </c>
      <c r="K107" s="432" t="s">
        <v>168</v>
      </c>
      <c r="L107" s="426">
        <v>3</v>
      </c>
      <c r="M107" s="426">
        <v>0</v>
      </c>
      <c r="N107" s="426">
        <v>0</v>
      </c>
      <c r="O107" s="426">
        <v>3</v>
      </c>
      <c r="P107" s="426">
        <v>5</v>
      </c>
      <c r="Q107" s="326"/>
      <c r="R107" s="327"/>
      <c r="S107" s="359"/>
      <c r="T107" s="784"/>
      <c r="U107" s="779" t="s">
        <v>37</v>
      </c>
      <c r="V107" s="352">
        <f>SUM(V104:V106)</f>
        <v>7</v>
      </c>
      <c r="W107" s="352">
        <f t="shared" ref="W107:Z107" si="24">SUM(W104:W106)</f>
        <v>8</v>
      </c>
      <c r="X107" s="352">
        <f t="shared" si="24"/>
        <v>0</v>
      </c>
      <c r="Y107" s="352">
        <f t="shared" si="24"/>
        <v>11</v>
      </c>
      <c r="Z107" s="353">
        <f t="shared" si="24"/>
        <v>20</v>
      </c>
      <c r="AA107" s="397"/>
      <c r="AB107" s="363"/>
      <c r="AC107" s="364"/>
      <c r="AD107" s="230"/>
      <c r="AE107" s="230"/>
      <c r="AF107" s="230"/>
      <c r="AG107" s="230"/>
      <c r="AH107" s="231"/>
    </row>
    <row r="108" spans="1:34">
      <c r="A108" s="432" t="s">
        <v>27</v>
      </c>
      <c r="B108" s="432" t="s">
        <v>325</v>
      </c>
      <c r="C108" s="426">
        <v>3</v>
      </c>
      <c r="D108" s="426">
        <v>0</v>
      </c>
      <c r="E108" s="426">
        <v>0</v>
      </c>
      <c r="F108" s="426">
        <v>3</v>
      </c>
      <c r="G108" s="426">
        <v>5</v>
      </c>
      <c r="H108" s="326"/>
      <c r="I108" s="327"/>
      <c r="J108" s="444" t="s">
        <v>27</v>
      </c>
      <c r="K108" s="432" t="s">
        <v>325</v>
      </c>
      <c r="L108" s="426">
        <v>3</v>
      </c>
      <c r="M108" s="426">
        <v>0</v>
      </c>
      <c r="N108" s="426">
        <v>0</v>
      </c>
      <c r="O108" s="426">
        <v>3</v>
      </c>
      <c r="P108" s="426">
        <v>5</v>
      </c>
      <c r="Q108" s="326"/>
      <c r="R108" s="327"/>
      <c r="S108" s="359" t="s">
        <v>38</v>
      </c>
      <c r="T108" s="444" t="s">
        <v>27</v>
      </c>
      <c r="U108" s="432" t="s">
        <v>168</v>
      </c>
      <c r="V108" s="426">
        <v>3</v>
      </c>
      <c r="W108" s="426">
        <v>0</v>
      </c>
      <c r="X108" s="426">
        <v>0</v>
      </c>
      <c r="Y108" s="426">
        <v>3</v>
      </c>
      <c r="Z108" s="914">
        <v>5</v>
      </c>
      <c r="AA108" s="460"/>
      <c r="AB108" s="363"/>
      <c r="AC108" s="364"/>
      <c r="AD108" s="230"/>
      <c r="AE108" s="230"/>
      <c r="AF108" s="230"/>
      <c r="AG108" s="230"/>
      <c r="AH108" s="231"/>
    </row>
    <row r="109" spans="1:34">
      <c r="A109" s="484" t="s">
        <v>326</v>
      </c>
      <c r="B109" s="339" t="s">
        <v>373</v>
      </c>
      <c r="C109" s="428">
        <v>2</v>
      </c>
      <c r="D109" s="428">
        <v>0</v>
      </c>
      <c r="E109" s="428">
        <v>0</v>
      </c>
      <c r="F109" s="428">
        <v>0</v>
      </c>
      <c r="G109" s="428">
        <v>2</v>
      </c>
      <c r="H109" s="326"/>
      <c r="I109" s="327"/>
      <c r="J109" s="485" t="s">
        <v>326</v>
      </c>
      <c r="K109" s="339" t="s">
        <v>327</v>
      </c>
      <c r="L109" s="428">
        <v>2</v>
      </c>
      <c r="M109" s="428">
        <v>0</v>
      </c>
      <c r="N109" s="428">
        <v>0</v>
      </c>
      <c r="O109" s="428">
        <v>2</v>
      </c>
      <c r="P109" s="428">
        <v>2</v>
      </c>
      <c r="Q109" s="326"/>
      <c r="R109" s="327"/>
      <c r="S109" s="359" t="s">
        <v>38</v>
      </c>
      <c r="T109" s="444" t="s">
        <v>27</v>
      </c>
      <c r="U109" s="432" t="s">
        <v>325</v>
      </c>
      <c r="V109" s="426">
        <v>3</v>
      </c>
      <c r="W109" s="426">
        <v>0</v>
      </c>
      <c r="X109" s="426">
        <v>0</v>
      </c>
      <c r="Y109" s="426">
        <v>3</v>
      </c>
      <c r="Z109" s="914">
        <v>5</v>
      </c>
      <c r="AA109" s="460"/>
      <c r="AB109" s="363"/>
      <c r="AC109" s="364"/>
      <c r="AD109" s="230"/>
      <c r="AE109" s="230"/>
      <c r="AF109" s="230"/>
      <c r="AG109" s="230"/>
      <c r="AH109" s="231"/>
    </row>
    <row r="110" spans="1:34" ht="15.75" thickBot="1">
      <c r="A110" s="866" t="s">
        <v>66</v>
      </c>
      <c r="B110" s="867"/>
      <c r="C110" s="475">
        <f>SUM(C104:C109)</f>
        <v>15</v>
      </c>
      <c r="D110" s="475">
        <f t="shared" ref="D110:G110" si="25">SUM(D104:D109)</f>
        <v>8</v>
      </c>
      <c r="E110" s="475">
        <f t="shared" si="25"/>
        <v>0</v>
      </c>
      <c r="F110" s="475">
        <f t="shared" si="25"/>
        <v>17</v>
      </c>
      <c r="G110" s="475">
        <f t="shared" si="25"/>
        <v>29</v>
      </c>
      <c r="H110" s="326"/>
      <c r="I110" s="327"/>
      <c r="J110" s="856" t="s">
        <v>66</v>
      </c>
      <c r="K110" s="857"/>
      <c r="L110" s="452">
        <v>15</v>
      </c>
      <c r="M110" s="452">
        <v>8</v>
      </c>
      <c r="N110" s="452">
        <v>0</v>
      </c>
      <c r="O110" s="452">
        <v>19</v>
      </c>
      <c r="P110" s="452">
        <v>30</v>
      </c>
      <c r="Q110" s="326"/>
      <c r="R110" s="327"/>
      <c r="S110" s="359" t="s">
        <v>38</v>
      </c>
      <c r="T110" s="485" t="s">
        <v>326</v>
      </c>
      <c r="U110" s="339" t="s">
        <v>327</v>
      </c>
      <c r="V110" s="428">
        <v>2</v>
      </c>
      <c r="W110" s="428">
        <v>0</v>
      </c>
      <c r="X110" s="428">
        <v>0</v>
      </c>
      <c r="Y110" s="428">
        <v>2</v>
      </c>
      <c r="Z110" s="915">
        <v>2</v>
      </c>
      <c r="AA110" s="481"/>
      <c r="AB110" s="363"/>
      <c r="AC110" s="364"/>
      <c r="AD110" s="230"/>
      <c r="AE110" s="230"/>
      <c r="AF110" s="230"/>
      <c r="AG110" s="230"/>
      <c r="AH110" s="231"/>
    </row>
    <row r="111" spans="1:34">
      <c r="A111" s="487"/>
      <c r="B111" s="459"/>
      <c r="C111" s="459"/>
      <c r="D111" s="459"/>
      <c r="E111" s="459"/>
      <c r="F111" s="459"/>
      <c r="G111" s="460"/>
      <c r="H111" s="326"/>
      <c r="I111" s="327"/>
      <c r="J111" s="459"/>
      <c r="K111" s="459"/>
      <c r="L111" s="459"/>
      <c r="M111" s="459"/>
      <c r="N111" s="459"/>
      <c r="O111" s="459"/>
      <c r="P111" s="460"/>
      <c r="Q111" s="326"/>
      <c r="R111" s="327"/>
      <c r="S111" s="405"/>
      <c r="T111" s="858" t="s">
        <v>39</v>
      </c>
      <c r="U111" s="859"/>
      <c r="V111" s="352">
        <f>SUM(V108:V110)</f>
        <v>8</v>
      </c>
      <c r="W111" s="352">
        <f t="shared" ref="W111:Z111" si="26">SUM(W108:W110)</f>
        <v>0</v>
      </c>
      <c r="X111" s="352">
        <f t="shared" si="26"/>
        <v>0</v>
      </c>
      <c r="Y111" s="352">
        <f t="shared" si="26"/>
        <v>8</v>
      </c>
      <c r="Z111" s="353">
        <f t="shared" si="26"/>
        <v>12</v>
      </c>
      <c r="AA111" s="481"/>
      <c r="AB111" s="363"/>
      <c r="AC111" s="364"/>
      <c r="AD111" s="230"/>
      <c r="AE111" s="230"/>
      <c r="AF111" s="230"/>
      <c r="AG111" s="230"/>
      <c r="AH111" s="231"/>
    </row>
    <row r="112" spans="1:34">
      <c r="A112" s="487"/>
      <c r="B112" s="459"/>
      <c r="C112" s="459"/>
      <c r="D112" s="459"/>
      <c r="E112" s="459"/>
      <c r="F112" s="459"/>
      <c r="G112" s="460"/>
      <c r="H112" s="326"/>
      <c r="I112" s="327"/>
      <c r="J112" s="495"/>
      <c r="K112" s="459"/>
      <c r="L112" s="459"/>
      <c r="M112" s="459"/>
      <c r="N112" s="459"/>
      <c r="O112" s="459"/>
      <c r="P112" s="460"/>
      <c r="Q112" s="326"/>
      <c r="R112" s="327"/>
      <c r="S112" s="916"/>
      <c r="T112" s="780" t="s">
        <v>40</v>
      </c>
      <c r="U112" s="781"/>
      <c r="V112" s="376">
        <f>V111+V107</f>
        <v>15</v>
      </c>
      <c r="W112" s="497">
        <v>8</v>
      </c>
      <c r="X112" s="376">
        <f t="shared" ref="X112:Y112" si="27">X111+X107</f>
        <v>0</v>
      </c>
      <c r="Y112" s="376">
        <f t="shared" si="27"/>
        <v>19</v>
      </c>
      <c r="Z112" s="382">
        <f>Z111+Z107</f>
        <v>32</v>
      </c>
      <c r="AA112" s="481"/>
      <c r="AB112" s="385" t="s">
        <v>40</v>
      </c>
      <c r="AC112" s="438"/>
      <c r="AD112" s="376"/>
      <c r="AE112" s="376"/>
      <c r="AF112" s="376"/>
      <c r="AG112" s="376"/>
      <c r="AH112" s="462"/>
    </row>
    <row r="113" spans="1:34">
      <c r="A113" s="458"/>
      <c r="B113" s="493" t="s">
        <v>30</v>
      </c>
      <c r="C113" s="863">
        <v>141</v>
      </c>
      <c r="D113" s="864"/>
      <c r="E113" s="864"/>
      <c r="F113" s="865"/>
      <c r="G113" s="491"/>
      <c r="H113" s="326"/>
      <c r="I113" s="327"/>
      <c r="J113" s="487"/>
      <c r="K113" s="459"/>
      <c r="L113" s="459"/>
      <c r="M113" s="459"/>
      <c r="N113" s="459"/>
      <c r="O113" s="459"/>
      <c r="P113" s="460"/>
      <c r="Q113" s="326"/>
      <c r="R113" s="327"/>
      <c r="S113" s="916"/>
      <c r="T113" s="379"/>
      <c r="U113" s="379"/>
      <c r="V113" s="782"/>
      <c r="W113" s="498"/>
      <c r="X113" s="782"/>
      <c r="Y113" s="782"/>
      <c r="Z113" s="783"/>
      <c r="AA113" s="481"/>
      <c r="AB113" s="487"/>
      <c r="AC113" s="488"/>
      <c r="AD113" s="489"/>
      <c r="AE113" s="490"/>
      <c r="AF113" s="490"/>
      <c r="AG113" s="490"/>
      <c r="AH113" s="491"/>
    </row>
    <row r="114" spans="1:34">
      <c r="A114" s="492"/>
      <c r="B114" s="496" t="s">
        <v>11</v>
      </c>
      <c r="C114" s="868">
        <v>240</v>
      </c>
      <c r="D114" s="869"/>
      <c r="E114" s="869"/>
      <c r="F114" s="870"/>
      <c r="G114" s="494"/>
      <c r="H114" s="326"/>
      <c r="I114" s="327"/>
      <c r="J114" s="458"/>
      <c r="K114" s="493" t="s">
        <v>30</v>
      </c>
      <c r="L114" s="851">
        <v>151</v>
      </c>
      <c r="M114" s="851"/>
      <c r="N114" s="851"/>
      <c r="O114" s="851"/>
      <c r="P114" s="491"/>
      <c r="Q114" s="326"/>
      <c r="R114" s="327"/>
      <c r="S114" s="916"/>
      <c r="T114" s="379"/>
      <c r="U114" s="379"/>
      <c r="V114" s="782"/>
      <c r="W114" s="498"/>
      <c r="X114" s="782"/>
      <c r="Y114" s="782"/>
      <c r="Z114" s="783"/>
      <c r="AA114" s="481"/>
      <c r="AB114" s="492"/>
      <c r="AC114" s="493" t="s">
        <v>41</v>
      </c>
      <c r="AD114" s="860">
        <f>AG19+AG32+AG46+AG58+AG72+AG84</f>
        <v>18</v>
      </c>
      <c r="AE114" s="851"/>
      <c r="AF114" s="851"/>
      <c r="AG114" s="851"/>
      <c r="AH114" s="494"/>
    </row>
    <row r="115" spans="1:34">
      <c r="A115" s="458"/>
      <c r="B115" s="459"/>
      <c r="C115" s="459"/>
      <c r="D115" s="459"/>
      <c r="E115" s="459"/>
      <c r="F115" s="459"/>
      <c r="G115" s="460"/>
      <c r="H115" s="326"/>
      <c r="I115" s="327"/>
      <c r="J115" s="492"/>
      <c r="K115" s="496" t="s">
        <v>11</v>
      </c>
      <c r="L115" s="852">
        <v>240</v>
      </c>
      <c r="M115" s="852"/>
      <c r="N115" s="852"/>
      <c r="O115" s="852"/>
      <c r="P115" s="494"/>
      <c r="Q115" s="326"/>
      <c r="R115" s="327"/>
      <c r="S115" s="910"/>
      <c r="T115" s="502"/>
      <c r="U115" s="502"/>
      <c r="V115" s="502"/>
      <c r="W115" s="502"/>
      <c r="X115" s="502"/>
      <c r="Y115" s="502"/>
      <c r="Z115" s="327"/>
      <c r="AA115" s="481"/>
      <c r="AB115" s="492"/>
      <c r="AC115" s="493" t="s">
        <v>11</v>
      </c>
      <c r="AD115" s="860">
        <f>SUM(AH84,AH72,AH58,AH46,AH32)</f>
        <v>30</v>
      </c>
      <c r="AE115" s="851"/>
      <c r="AF115" s="851"/>
      <c r="AG115" s="851"/>
      <c r="AH115" s="494"/>
    </row>
    <row r="116" spans="1:34" ht="15.75" thickBot="1">
      <c r="A116" s="499"/>
      <c r="B116" s="500"/>
      <c r="C116" s="500"/>
      <c r="D116" s="500"/>
      <c r="E116" s="500"/>
      <c r="F116" s="500"/>
      <c r="G116" s="501"/>
      <c r="H116" s="326"/>
      <c r="I116" s="327"/>
      <c r="J116" s="458"/>
      <c r="K116" s="459"/>
      <c r="L116" s="459"/>
      <c r="M116" s="459"/>
      <c r="N116" s="459"/>
      <c r="O116" s="459"/>
      <c r="P116" s="460"/>
      <c r="Q116" s="326"/>
      <c r="R116" s="327"/>
      <c r="S116" s="910"/>
      <c r="T116" s="379"/>
      <c r="U116" s="493" t="s">
        <v>41</v>
      </c>
      <c r="V116" s="851">
        <f>SUM(V107,V92,V80,V65,V54,V38,V24)</f>
        <v>33</v>
      </c>
      <c r="W116" s="851"/>
      <c r="X116" s="851"/>
      <c r="Y116" s="851"/>
      <c r="Z116" s="783"/>
      <c r="AA116" s="481"/>
      <c r="AB116" s="458"/>
      <c r="AC116" s="459"/>
      <c r="AD116" s="459"/>
      <c r="AE116" s="459"/>
      <c r="AF116" s="459"/>
      <c r="AG116" s="459"/>
      <c r="AH116" s="460"/>
    </row>
    <row r="117" spans="1:34" ht="15.75" thickBot="1">
      <c r="A117" s="481"/>
      <c r="B117" s="481"/>
      <c r="C117" s="481"/>
      <c r="D117" s="481"/>
      <c r="E117" s="481"/>
      <c r="F117" s="481"/>
      <c r="G117" s="481"/>
      <c r="H117" s="326"/>
      <c r="I117" s="327"/>
      <c r="J117" s="909"/>
      <c r="K117" s="500"/>
      <c r="L117" s="500"/>
      <c r="M117" s="500"/>
      <c r="N117" s="500"/>
      <c r="O117" s="500"/>
      <c r="P117" s="501"/>
      <c r="Q117" s="326"/>
      <c r="R117" s="327"/>
      <c r="S117" s="910"/>
      <c r="T117" s="379"/>
      <c r="U117" s="493" t="s">
        <v>30</v>
      </c>
      <c r="V117" s="851">
        <f>Y112+Y99+Y84+Y71+Y59+Y45+Y33+Y19</f>
        <v>151</v>
      </c>
      <c r="W117" s="851"/>
      <c r="X117" s="851"/>
      <c r="Y117" s="851"/>
      <c r="Z117" s="460"/>
      <c r="AA117" s="326"/>
      <c r="AB117" s="499"/>
      <c r="AC117" s="500"/>
      <c r="AD117" s="500"/>
      <c r="AE117" s="500"/>
      <c r="AF117" s="500"/>
      <c r="AG117" s="500"/>
      <c r="AH117" s="501"/>
    </row>
    <row r="118" spans="1:34" ht="15.75" thickBot="1">
      <c r="A118" s="481"/>
      <c r="B118" s="481"/>
      <c r="C118" s="481"/>
      <c r="D118" s="481"/>
      <c r="E118" s="481"/>
      <c r="F118" s="481"/>
      <c r="G118" s="481"/>
      <c r="H118" s="326"/>
      <c r="I118" s="502"/>
      <c r="J118" s="459"/>
      <c r="K118" s="481"/>
      <c r="L118" s="481"/>
      <c r="M118" s="481"/>
      <c r="N118" s="481"/>
      <c r="O118" s="481"/>
      <c r="P118" s="481"/>
      <c r="Q118" s="326"/>
      <c r="R118" s="327"/>
      <c r="S118" s="503"/>
      <c r="T118" s="500"/>
      <c r="U118" s="917" t="s">
        <v>11</v>
      </c>
      <c r="V118" s="918">
        <v>240</v>
      </c>
      <c r="W118" s="918"/>
      <c r="X118" s="918"/>
      <c r="Y118" s="918"/>
      <c r="Z118" s="919"/>
      <c r="AA118" s="326"/>
      <c r="AB118" s="326"/>
      <c r="AC118" s="326"/>
      <c r="AD118" s="326"/>
      <c r="AE118" s="326"/>
      <c r="AF118" s="326"/>
      <c r="AG118" s="326"/>
      <c r="AH118" s="326"/>
    </row>
    <row r="119" spans="1:34">
      <c r="A119" s="481"/>
      <c r="B119" s="481"/>
      <c r="C119" s="481"/>
      <c r="D119" s="481"/>
      <c r="E119" s="481"/>
      <c r="F119" s="481"/>
      <c r="G119" s="481"/>
      <c r="H119" s="326"/>
      <c r="I119" s="502"/>
      <c r="J119" s="459"/>
      <c r="K119" s="481"/>
      <c r="L119" s="481"/>
      <c r="M119" s="481"/>
      <c r="N119" s="481"/>
      <c r="O119" s="481"/>
      <c r="P119" s="481"/>
      <c r="Q119" s="326"/>
      <c r="R119" s="502"/>
      <c r="S119" s="502"/>
      <c r="T119" s="459"/>
      <c r="U119" s="459"/>
      <c r="V119" s="459"/>
      <c r="W119" s="459"/>
      <c r="X119" s="459"/>
      <c r="Y119" s="459"/>
      <c r="Z119" s="502"/>
      <c r="AA119" s="326"/>
      <c r="AB119" s="326"/>
      <c r="AC119" s="326"/>
      <c r="AD119" s="326"/>
      <c r="AE119" s="326"/>
      <c r="AF119" s="326"/>
      <c r="AG119" s="326"/>
      <c r="AH119" s="326"/>
    </row>
    <row r="120" spans="1:34">
      <c r="A120" s="481"/>
      <c r="B120" s="481"/>
      <c r="C120" s="481"/>
      <c r="D120" s="481"/>
      <c r="E120" s="481"/>
      <c r="F120" s="481"/>
      <c r="G120" s="481"/>
      <c r="H120" s="326"/>
      <c r="I120" s="502"/>
      <c r="J120" s="459"/>
      <c r="K120" s="481"/>
      <c r="L120" s="481"/>
      <c r="M120" s="481"/>
      <c r="N120" s="481"/>
      <c r="O120" s="481"/>
      <c r="P120" s="481"/>
      <c r="Q120" s="326"/>
      <c r="R120" s="502"/>
      <c r="S120" s="502"/>
      <c r="T120" s="502"/>
      <c r="U120" s="502"/>
      <c r="V120" s="502"/>
      <c r="W120" s="502"/>
      <c r="X120" s="502"/>
      <c r="Y120" s="502"/>
      <c r="Z120" s="502"/>
      <c r="AA120" s="326"/>
      <c r="AB120" s="326"/>
      <c r="AC120" s="326"/>
      <c r="AD120" s="326"/>
      <c r="AE120" s="326"/>
      <c r="AF120" s="326"/>
      <c r="AG120" s="326"/>
      <c r="AH120" s="326"/>
    </row>
    <row r="121" spans="1:34">
      <c r="A121" s="481"/>
      <c r="B121" s="481"/>
      <c r="C121" s="481"/>
      <c r="D121" s="481"/>
      <c r="E121" s="481"/>
      <c r="F121" s="481"/>
      <c r="G121" s="481"/>
      <c r="H121" s="326"/>
      <c r="I121" s="502"/>
      <c r="J121" s="459"/>
      <c r="K121" s="481"/>
      <c r="L121" s="481"/>
      <c r="M121" s="481"/>
      <c r="N121" s="481"/>
      <c r="O121" s="481"/>
      <c r="P121" s="481"/>
      <c r="Q121" s="326"/>
      <c r="R121" s="502"/>
      <c r="S121" s="502"/>
      <c r="T121" s="502"/>
      <c r="U121" s="502"/>
      <c r="V121" s="502"/>
      <c r="W121" s="502"/>
      <c r="X121" s="502"/>
      <c r="Y121" s="502"/>
      <c r="Z121" s="502"/>
      <c r="AA121" s="326"/>
      <c r="AB121" s="326"/>
      <c r="AC121" s="326"/>
      <c r="AD121" s="326"/>
      <c r="AE121" s="326"/>
      <c r="AF121" s="326"/>
      <c r="AG121" s="326"/>
      <c r="AH121" s="326"/>
    </row>
    <row r="122" spans="1:34">
      <c r="A122" s="481"/>
      <c r="B122" s="481"/>
      <c r="C122" s="481"/>
      <c r="D122" s="481"/>
      <c r="E122" s="481"/>
      <c r="F122" s="481"/>
      <c r="G122" s="481"/>
      <c r="H122" s="326"/>
      <c r="I122" s="502"/>
      <c r="J122" s="459"/>
      <c r="K122" s="481"/>
      <c r="L122" s="481"/>
      <c r="M122" s="481"/>
      <c r="N122" s="481"/>
      <c r="O122" s="481"/>
      <c r="P122" s="481"/>
      <c r="Q122" s="326"/>
      <c r="R122" s="502"/>
      <c r="S122" s="502"/>
      <c r="T122" s="502"/>
      <c r="U122" s="502"/>
      <c r="V122" s="502"/>
      <c r="W122" s="502"/>
      <c r="X122" s="502"/>
      <c r="Y122" s="502"/>
      <c r="Z122" s="502"/>
      <c r="AA122" s="326"/>
      <c r="AB122" s="326"/>
      <c r="AC122" s="326"/>
      <c r="AD122" s="326"/>
      <c r="AE122" s="326"/>
      <c r="AF122" s="326"/>
      <c r="AG122" s="326"/>
      <c r="AH122" s="326"/>
    </row>
    <row r="123" spans="1:34">
      <c r="A123" s="481"/>
      <c r="B123" s="481"/>
      <c r="C123" s="481"/>
      <c r="D123" s="481"/>
      <c r="E123" s="481"/>
      <c r="F123" s="481"/>
      <c r="G123" s="481"/>
      <c r="H123" s="326"/>
      <c r="I123" s="502"/>
      <c r="J123" s="502"/>
      <c r="K123" s="326"/>
      <c r="L123" s="326"/>
      <c r="M123" s="326"/>
      <c r="N123" s="326"/>
      <c r="O123" s="326"/>
      <c r="P123" s="326"/>
      <c r="Q123" s="326"/>
      <c r="R123" s="502"/>
      <c r="S123" s="502"/>
      <c r="T123" s="502"/>
      <c r="U123" s="502"/>
      <c r="V123" s="502"/>
      <c r="W123" s="502"/>
      <c r="X123" s="502"/>
      <c r="Y123" s="502"/>
      <c r="Z123" s="502"/>
      <c r="AA123" s="502"/>
      <c r="AB123" s="326"/>
      <c r="AC123" s="502"/>
      <c r="AD123" s="326"/>
      <c r="AE123" s="326"/>
      <c r="AF123" s="326"/>
      <c r="AG123" s="326"/>
      <c r="AH123" s="326"/>
    </row>
    <row r="124" spans="1:34">
      <c r="A124" s="326"/>
      <c r="B124" s="326"/>
      <c r="C124" s="326"/>
      <c r="D124" s="326"/>
      <c r="E124" s="326"/>
      <c r="F124" s="326"/>
      <c r="G124" s="326"/>
      <c r="H124" s="326"/>
      <c r="I124" s="502"/>
      <c r="J124" s="502"/>
      <c r="K124" s="326"/>
      <c r="L124" s="326"/>
      <c r="M124" s="326"/>
      <c r="N124" s="326"/>
      <c r="O124" s="326"/>
      <c r="P124" s="326"/>
      <c r="Q124" s="326"/>
      <c r="R124" s="502"/>
      <c r="S124" s="502"/>
      <c r="T124" s="502"/>
      <c r="U124" s="502"/>
      <c r="V124" s="502"/>
      <c r="W124" s="502"/>
      <c r="X124" s="502"/>
      <c r="Y124" s="502"/>
      <c r="Z124" s="502"/>
      <c r="AA124" s="502"/>
      <c r="AB124" s="326"/>
      <c r="AC124" s="326"/>
      <c r="AD124" s="326"/>
      <c r="AE124" s="326"/>
      <c r="AF124" s="326"/>
      <c r="AG124" s="326"/>
      <c r="AH124" s="326"/>
    </row>
    <row r="125" spans="1:34">
      <c r="A125" s="326"/>
      <c r="B125" s="326"/>
      <c r="C125" s="326"/>
      <c r="D125" s="326"/>
      <c r="E125" s="326"/>
      <c r="F125" s="326"/>
      <c r="G125" s="326"/>
      <c r="H125" s="326"/>
      <c r="I125" s="502"/>
      <c r="J125" s="502"/>
      <c r="K125" s="326"/>
      <c r="L125" s="326"/>
      <c r="M125" s="326"/>
      <c r="N125" s="326"/>
      <c r="O125" s="326"/>
      <c r="P125" s="326"/>
      <c r="Q125" s="326"/>
      <c r="R125" s="502"/>
      <c r="S125" s="502"/>
      <c r="T125" s="502"/>
      <c r="U125" s="502"/>
      <c r="V125" s="502"/>
      <c r="W125" s="502"/>
      <c r="X125" s="502"/>
      <c r="Y125" s="502"/>
      <c r="Z125" s="502"/>
      <c r="AA125" s="502"/>
      <c r="AB125" s="326"/>
      <c r="AC125" s="326"/>
      <c r="AD125" s="326"/>
      <c r="AE125" s="326"/>
      <c r="AF125" s="326"/>
      <c r="AG125" s="326"/>
      <c r="AH125" s="326"/>
    </row>
    <row r="126" spans="1:34">
      <c r="A126" s="326"/>
      <c r="B126" s="326"/>
      <c r="C126" s="326"/>
      <c r="D126" s="326"/>
      <c r="E126" s="326"/>
      <c r="F126" s="326"/>
      <c r="G126" s="326"/>
      <c r="H126" s="326"/>
      <c r="I126" s="326"/>
      <c r="J126" s="326"/>
      <c r="K126" s="326"/>
      <c r="L126" s="326"/>
      <c r="M126" s="326"/>
      <c r="N126" s="326"/>
      <c r="O126" s="326"/>
      <c r="P126" s="326"/>
      <c r="Q126" s="326"/>
      <c r="R126" s="502"/>
      <c r="S126" s="132"/>
      <c r="T126" s="502"/>
      <c r="U126" s="502"/>
      <c r="V126" s="502"/>
      <c r="W126" s="502"/>
      <c r="X126" s="502"/>
      <c r="Y126" s="502"/>
      <c r="Z126" s="502"/>
      <c r="AA126" s="502"/>
      <c r="AB126" s="326"/>
      <c r="AC126" s="326"/>
      <c r="AD126" s="326"/>
      <c r="AE126" s="326"/>
      <c r="AF126" s="326"/>
      <c r="AG126" s="326"/>
      <c r="AH126" s="326"/>
    </row>
    <row r="127" spans="1:34">
      <c r="A127" s="326"/>
      <c r="B127" s="326"/>
      <c r="C127" s="326"/>
      <c r="D127" s="326"/>
      <c r="E127" s="326"/>
      <c r="F127" s="326"/>
      <c r="G127" s="326"/>
      <c r="H127" s="326"/>
      <c r="I127" s="326"/>
      <c r="J127" s="326"/>
      <c r="K127" s="326"/>
      <c r="L127" s="326"/>
      <c r="M127" s="326"/>
      <c r="N127" s="326"/>
      <c r="O127" s="326"/>
      <c r="P127" s="326"/>
      <c r="Q127" s="326"/>
      <c r="R127" s="502"/>
      <c r="S127" s="132"/>
      <c r="T127" s="132"/>
      <c r="U127" s="132"/>
      <c r="V127" s="132"/>
      <c r="W127" s="132"/>
      <c r="X127" s="132"/>
      <c r="Y127" s="132"/>
      <c r="Z127" s="132"/>
      <c r="AA127" s="502"/>
      <c r="AB127" s="326"/>
      <c r="AC127" s="326"/>
      <c r="AD127" s="326"/>
      <c r="AE127" s="326"/>
      <c r="AF127" s="326"/>
      <c r="AG127" s="326"/>
      <c r="AH127" s="326"/>
    </row>
    <row r="128" spans="1:34">
      <c r="A128" s="326"/>
      <c r="B128" s="326"/>
      <c r="C128" s="326"/>
      <c r="D128" s="326"/>
      <c r="E128" s="326"/>
      <c r="F128" s="326"/>
      <c r="G128" s="326"/>
      <c r="H128" s="326"/>
      <c r="I128" s="326"/>
      <c r="Q128" s="326"/>
      <c r="R128" s="502"/>
      <c r="S128" s="132"/>
      <c r="T128" s="132"/>
      <c r="U128" s="132"/>
      <c r="V128" s="132"/>
      <c r="W128" s="132"/>
      <c r="X128" s="132"/>
      <c r="Y128" s="132"/>
      <c r="Z128" s="132"/>
      <c r="AA128" s="502"/>
      <c r="AB128" s="326"/>
      <c r="AC128" s="326"/>
      <c r="AD128" s="326"/>
      <c r="AE128" s="326"/>
      <c r="AF128" s="326"/>
      <c r="AG128" s="326"/>
      <c r="AH128" s="326"/>
    </row>
    <row r="129" spans="8:34">
      <c r="H129" s="326"/>
      <c r="I129" s="326"/>
      <c r="Q129" s="326"/>
      <c r="R129" s="502"/>
      <c r="S129" s="132"/>
      <c r="T129" s="132"/>
      <c r="U129" s="132"/>
      <c r="V129" s="132"/>
      <c r="W129" s="132"/>
      <c r="X129" s="132"/>
      <c r="Y129" s="132"/>
      <c r="Z129" s="132"/>
      <c r="AA129" s="502"/>
      <c r="AB129" s="326"/>
      <c r="AC129" s="326"/>
      <c r="AD129" s="326"/>
      <c r="AE129" s="326"/>
      <c r="AF129" s="326"/>
      <c r="AG129" s="326"/>
      <c r="AH129" s="326"/>
    </row>
    <row r="130" spans="8:34">
      <c r="H130" s="326"/>
      <c r="I130" s="326"/>
      <c r="Q130" s="326"/>
      <c r="R130" s="502"/>
      <c r="S130" s="132"/>
      <c r="T130" s="132"/>
      <c r="U130" s="132"/>
      <c r="V130" s="132"/>
      <c r="W130" s="132"/>
      <c r="X130" s="132"/>
      <c r="Y130" s="132"/>
      <c r="Z130" s="132"/>
      <c r="AA130" s="502"/>
      <c r="AB130" s="326"/>
      <c r="AC130" s="326"/>
      <c r="AD130" s="326"/>
      <c r="AE130" s="326"/>
      <c r="AF130" s="326"/>
      <c r="AG130" s="326"/>
      <c r="AH130" s="326"/>
    </row>
    <row r="131" spans="8:34">
      <c r="H131" s="326"/>
      <c r="I131" s="326"/>
      <c r="Q131" s="326"/>
      <c r="R131" s="502"/>
      <c r="S131" s="132"/>
      <c r="T131" s="132"/>
      <c r="U131" s="132"/>
      <c r="V131" s="132"/>
      <c r="W131" s="132"/>
      <c r="X131" s="132"/>
      <c r="Y131" s="132"/>
      <c r="Z131" s="132"/>
      <c r="AA131" s="502"/>
    </row>
    <row r="132" spans="8:34">
      <c r="H132" s="326"/>
      <c r="I132" s="326"/>
      <c r="Q132" s="326"/>
      <c r="R132" s="502"/>
      <c r="S132" s="132"/>
      <c r="T132" s="132"/>
      <c r="U132" s="132"/>
      <c r="V132" s="132"/>
      <c r="W132" s="132"/>
      <c r="X132" s="132"/>
      <c r="Y132" s="132"/>
      <c r="Z132" s="132"/>
      <c r="AA132" s="502"/>
    </row>
    <row r="133" spans="8:34">
      <c r="H133" s="326"/>
      <c r="I133" s="326"/>
      <c r="Q133" s="326"/>
      <c r="R133" s="502"/>
      <c r="S133" s="132"/>
      <c r="T133" s="132"/>
      <c r="U133" s="132"/>
      <c r="V133" s="132"/>
      <c r="W133" s="132"/>
      <c r="X133" s="132"/>
      <c r="Y133" s="132"/>
      <c r="Z133" s="132"/>
      <c r="AA133" s="502"/>
    </row>
    <row r="134" spans="8:34">
      <c r="H134" s="326"/>
      <c r="I134" s="326"/>
      <c r="Q134" s="326"/>
      <c r="R134" s="326"/>
      <c r="AA134" s="326"/>
    </row>
    <row r="135" spans="8:34">
      <c r="H135" s="326"/>
      <c r="I135" s="326"/>
      <c r="Q135" s="326"/>
      <c r="R135" s="326"/>
      <c r="AA135" s="326"/>
    </row>
    <row r="136" spans="8:34">
      <c r="H136" s="326"/>
      <c r="I136" s="326"/>
      <c r="Q136" s="326"/>
      <c r="R136" s="326"/>
      <c r="AA136" s="326"/>
    </row>
    <row r="137" spans="8:34">
      <c r="H137" s="326"/>
      <c r="I137" s="326"/>
      <c r="Q137" s="326"/>
      <c r="R137" s="326"/>
      <c r="AA137" s="326"/>
    </row>
    <row r="138" spans="8:34">
      <c r="H138" s="326"/>
      <c r="I138" s="326"/>
      <c r="Q138" s="326"/>
      <c r="R138" s="326"/>
      <c r="AA138" s="326"/>
    </row>
    <row r="139" spans="8:34">
      <c r="H139" s="326"/>
      <c r="I139" s="326"/>
      <c r="Q139" s="326"/>
      <c r="R139" s="326"/>
      <c r="AA139" s="326"/>
    </row>
  </sheetData>
  <mergeCells count="75">
    <mergeCell ref="A3:G3"/>
    <mergeCell ref="J3:P3"/>
    <mergeCell ref="A4:G4"/>
    <mergeCell ref="J4:P4"/>
    <mergeCell ref="A5:G5"/>
    <mergeCell ref="J5:P5"/>
    <mergeCell ref="T5:Z6"/>
    <mergeCell ref="AB5:AH6"/>
    <mergeCell ref="A6:G6"/>
    <mergeCell ref="J6:P6"/>
    <mergeCell ref="A8:G8"/>
    <mergeCell ref="J8:P8"/>
    <mergeCell ref="T8:Z8"/>
    <mergeCell ref="AB8:AH8"/>
    <mergeCell ref="A29:B29"/>
    <mergeCell ref="J31:K31"/>
    <mergeCell ref="T32:U32"/>
    <mergeCell ref="T10:U10"/>
    <mergeCell ref="J17:K17"/>
    <mergeCell ref="J18:K18"/>
    <mergeCell ref="T18:U18"/>
    <mergeCell ref="A16:B16"/>
    <mergeCell ref="A21:G21"/>
    <mergeCell ref="J21:P21"/>
    <mergeCell ref="T21:Z21"/>
    <mergeCell ref="AB21:AH21"/>
    <mergeCell ref="T24:U24"/>
    <mergeCell ref="A35:G35"/>
    <mergeCell ref="J35:P35"/>
    <mergeCell ref="S34:Z34"/>
    <mergeCell ref="S48:Z48"/>
    <mergeCell ref="AB48:AH48"/>
    <mergeCell ref="AB34:AH34"/>
    <mergeCell ref="J57:K57"/>
    <mergeCell ref="A57:B57"/>
    <mergeCell ref="J44:K44"/>
    <mergeCell ref="J48:P48"/>
    <mergeCell ref="A48:G48"/>
    <mergeCell ref="A45:B45"/>
    <mergeCell ref="A73:G73"/>
    <mergeCell ref="AB74:AH74"/>
    <mergeCell ref="J73:P73"/>
    <mergeCell ref="A82:B82"/>
    <mergeCell ref="A60:G60"/>
    <mergeCell ref="AB60:AH60"/>
    <mergeCell ref="J60:P60"/>
    <mergeCell ref="J69:K69"/>
    <mergeCell ref="J71:K71"/>
    <mergeCell ref="T70:U70"/>
    <mergeCell ref="A69:B69"/>
    <mergeCell ref="J82:K82"/>
    <mergeCell ref="J84:K84"/>
    <mergeCell ref="T83:U83"/>
    <mergeCell ref="J85:K85"/>
    <mergeCell ref="A88:G88"/>
    <mergeCell ref="AD114:AG114"/>
    <mergeCell ref="C113:F113"/>
    <mergeCell ref="A102:G102"/>
    <mergeCell ref="A97:B97"/>
    <mergeCell ref="A110:B110"/>
    <mergeCell ref="C114:F114"/>
    <mergeCell ref="AD115:AG115"/>
    <mergeCell ref="J88:P88"/>
    <mergeCell ref="J97:K97"/>
    <mergeCell ref="T98:U98"/>
    <mergeCell ref="AB102:AH102"/>
    <mergeCell ref="AB88:AH88"/>
    <mergeCell ref="V117:Y117"/>
    <mergeCell ref="V118:Y118"/>
    <mergeCell ref="J102:P102"/>
    <mergeCell ref="J110:K110"/>
    <mergeCell ref="T111:U111"/>
    <mergeCell ref="L114:O114"/>
    <mergeCell ref="L115:O115"/>
    <mergeCell ref="V116:Y116"/>
  </mergeCells>
  <hyperlinks>
    <hyperlink ref="K40" r:id="rId1" display="http://tureng.com/tr/turkce-ingilizce/physicochemistry"/>
    <hyperlink ref="U40" r:id="rId2" display="http://tureng.com/tr/turkce-ingilizce/physicochemistry"/>
  </hyperlinks>
  <pageMargins left="0.7" right="0.7" top="0.75" bottom="0.75" header="0.3" footer="0.3"/>
  <pageSetup paperSize="9" scale="37" fitToWidth="0" orientation="portrait" r:id="rId3"/>
  <ignoredErrors>
    <ignoredError sqref="V83:X8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2"/>
  <sheetViews>
    <sheetView tabSelected="1" topLeftCell="N37" workbookViewId="0">
      <selection activeCell="AD120" sqref="AD120"/>
    </sheetView>
  </sheetViews>
  <sheetFormatPr defaultRowHeight="15"/>
  <cols>
    <col min="1" max="1" width="9" style="51" customWidth="1"/>
    <col min="2" max="2" width="40.5703125" style="51" bestFit="1" customWidth="1"/>
    <col min="3" max="3" width="3" style="51" bestFit="1" customWidth="1"/>
    <col min="4" max="5" width="2.85546875" style="51" bestFit="1" customWidth="1"/>
    <col min="6" max="6" width="4.5703125" style="51" bestFit="1" customWidth="1"/>
    <col min="7" max="7" width="5.5703125" style="51" customWidth="1"/>
    <col min="10" max="10" width="9.7109375" style="51" customWidth="1"/>
    <col min="11" max="11" width="40.5703125" style="51" bestFit="1" customWidth="1"/>
    <col min="12" max="12" width="3" style="51" bestFit="1" customWidth="1"/>
    <col min="13" max="13" width="6" style="51" bestFit="1" customWidth="1"/>
    <col min="14" max="14" width="2.85546875" style="51" bestFit="1" customWidth="1"/>
    <col min="15" max="15" width="4.5703125" style="51" bestFit="1" customWidth="1"/>
    <col min="16" max="16" width="5.5703125" style="51" customWidth="1"/>
    <col min="20" max="20" width="9.42578125" customWidth="1"/>
    <col min="21" max="21" width="36.85546875" customWidth="1"/>
    <col min="22" max="22" width="3.140625" customWidth="1"/>
    <col min="23" max="23" width="3.5703125" customWidth="1"/>
    <col min="24" max="24" width="2.7109375" customWidth="1"/>
    <col min="25" max="25" width="3.28515625" customWidth="1"/>
    <col min="26" max="26" width="5.5703125" customWidth="1"/>
    <col min="28" max="28" width="9.42578125" customWidth="1"/>
    <col min="29" max="29" width="36.85546875" customWidth="1"/>
    <col min="30" max="33" width="2.7109375" customWidth="1"/>
    <col min="34" max="34" width="5.5703125" customWidth="1"/>
  </cols>
  <sheetData>
    <row r="1" spans="1:34">
      <c r="A1"/>
      <c r="B1"/>
      <c r="C1"/>
      <c r="D1"/>
      <c r="E1"/>
      <c r="F1"/>
      <c r="G1"/>
      <c r="J1"/>
      <c r="K1"/>
      <c r="L1"/>
      <c r="M1"/>
      <c r="N1"/>
      <c r="O1"/>
      <c r="P1"/>
    </row>
    <row r="2" spans="1:34" ht="15.75" thickBot="1">
      <c r="A2" s="104"/>
      <c r="B2" s="104"/>
      <c r="C2" s="104"/>
      <c r="D2" s="104"/>
      <c r="E2" s="104"/>
      <c r="F2" s="104"/>
      <c r="G2" s="104"/>
      <c r="J2" s="104"/>
      <c r="K2" s="104"/>
      <c r="L2" s="104"/>
      <c r="M2" s="104"/>
      <c r="N2" s="104"/>
      <c r="O2" s="104"/>
      <c r="P2" s="104"/>
    </row>
    <row r="3" spans="1:34">
      <c r="A3" s="804" t="s">
        <v>0</v>
      </c>
      <c r="B3" s="805"/>
      <c r="C3" s="805"/>
      <c r="D3" s="805"/>
      <c r="E3" s="805"/>
      <c r="F3" s="805"/>
      <c r="G3" s="806"/>
      <c r="J3" s="804" t="s">
        <v>0</v>
      </c>
      <c r="K3" s="805"/>
      <c r="L3" s="805"/>
      <c r="M3" s="805"/>
      <c r="N3" s="805"/>
      <c r="O3" s="805"/>
      <c r="P3" s="806"/>
      <c r="S3" s="70"/>
      <c r="T3" s="45"/>
      <c r="U3" s="45"/>
      <c r="V3" s="45"/>
      <c r="W3" s="45"/>
      <c r="X3" s="45"/>
      <c r="Y3" s="45"/>
      <c r="Z3" s="46"/>
      <c r="AA3" s="47"/>
      <c r="AB3" s="44"/>
      <c r="AC3" s="45"/>
      <c r="AD3" s="45"/>
      <c r="AE3" s="45"/>
      <c r="AF3" s="45"/>
      <c r="AG3" s="45"/>
      <c r="AH3" s="46"/>
    </row>
    <row r="4" spans="1:34">
      <c r="A4" s="807" t="s">
        <v>1</v>
      </c>
      <c r="B4" s="808"/>
      <c r="C4" s="808"/>
      <c r="D4" s="808"/>
      <c r="E4" s="808"/>
      <c r="F4" s="808"/>
      <c r="G4" s="809"/>
      <c r="J4" s="807" t="s">
        <v>1</v>
      </c>
      <c r="K4" s="808"/>
      <c r="L4" s="808"/>
      <c r="M4" s="808"/>
      <c r="N4" s="808"/>
      <c r="O4" s="808"/>
      <c r="P4" s="809"/>
      <c r="S4" s="71"/>
      <c r="T4" s="33"/>
      <c r="U4" s="33"/>
      <c r="V4" s="33"/>
      <c r="W4" s="33"/>
      <c r="X4" s="33"/>
      <c r="Y4" s="33"/>
      <c r="Z4" s="1"/>
      <c r="AA4" s="47"/>
      <c r="AB4" s="32"/>
      <c r="AC4" s="33"/>
      <c r="AD4" s="33"/>
      <c r="AE4" s="33"/>
      <c r="AF4" s="33"/>
      <c r="AG4" s="33"/>
      <c r="AH4" s="1"/>
    </row>
    <row r="5" spans="1:34">
      <c r="A5" s="807" t="s">
        <v>374</v>
      </c>
      <c r="B5" s="808"/>
      <c r="C5" s="808"/>
      <c r="D5" s="808"/>
      <c r="E5" s="808"/>
      <c r="F5" s="808"/>
      <c r="G5" s="809"/>
      <c r="J5" s="807" t="s">
        <v>2</v>
      </c>
      <c r="K5" s="808"/>
      <c r="L5" s="808"/>
      <c r="M5" s="808"/>
      <c r="N5" s="808"/>
      <c r="O5" s="808"/>
      <c r="P5" s="809"/>
      <c r="S5" s="71"/>
      <c r="T5" s="818" t="s">
        <v>34</v>
      </c>
      <c r="U5" s="834"/>
      <c r="V5" s="834"/>
      <c r="W5" s="834"/>
      <c r="X5" s="834"/>
      <c r="Y5" s="834"/>
      <c r="Z5" s="835"/>
      <c r="AA5" s="47"/>
      <c r="AB5" s="820" t="s">
        <v>35</v>
      </c>
      <c r="AC5" s="834"/>
      <c r="AD5" s="834"/>
      <c r="AE5" s="834"/>
      <c r="AF5" s="834"/>
      <c r="AG5" s="834"/>
      <c r="AH5" s="835"/>
    </row>
    <row r="6" spans="1:34">
      <c r="A6" s="807" t="s">
        <v>3</v>
      </c>
      <c r="B6" s="808"/>
      <c r="C6" s="808"/>
      <c r="D6" s="808"/>
      <c r="E6" s="808"/>
      <c r="F6" s="808"/>
      <c r="G6" s="809"/>
      <c r="J6" s="807" t="s">
        <v>49</v>
      </c>
      <c r="K6" s="808"/>
      <c r="L6" s="808"/>
      <c r="M6" s="808"/>
      <c r="N6" s="808"/>
      <c r="O6" s="808"/>
      <c r="P6" s="809"/>
      <c r="S6" s="71"/>
      <c r="T6" s="834"/>
      <c r="U6" s="834"/>
      <c r="V6" s="834"/>
      <c r="W6" s="834"/>
      <c r="X6" s="834"/>
      <c r="Y6" s="834"/>
      <c r="Z6" s="835"/>
      <c r="AA6" s="47"/>
      <c r="AB6" s="836"/>
      <c r="AC6" s="834"/>
      <c r="AD6" s="834"/>
      <c r="AE6" s="834"/>
      <c r="AF6" s="834"/>
      <c r="AG6" s="834"/>
      <c r="AH6" s="835"/>
    </row>
    <row r="7" spans="1:34">
      <c r="A7" s="256"/>
      <c r="B7" s="257"/>
      <c r="C7" s="257"/>
      <c r="D7" s="257"/>
      <c r="E7" s="257"/>
      <c r="F7" s="257"/>
      <c r="G7" s="1"/>
      <c r="J7" s="256"/>
      <c r="K7" s="257"/>
      <c r="L7" s="257"/>
      <c r="M7" s="257"/>
      <c r="N7" s="257"/>
      <c r="O7" s="257"/>
      <c r="P7" s="1"/>
      <c r="S7" s="71"/>
      <c r="T7" s="33"/>
      <c r="U7" s="33"/>
      <c r="V7" s="33"/>
      <c r="W7" s="33"/>
      <c r="X7" s="33"/>
      <c r="Y7" s="33"/>
      <c r="Z7" s="1"/>
      <c r="AA7" s="47"/>
      <c r="AB7" s="32"/>
      <c r="AC7" s="33"/>
      <c r="AD7" s="33"/>
      <c r="AE7" s="33"/>
      <c r="AF7" s="33"/>
      <c r="AG7" s="33"/>
      <c r="AH7" s="1"/>
    </row>
    <row r="8" spans="1:34" ht="15.75" thickBot="1">
      <c r="A8" s="796" t="s">
        <v>4</v>
      </c>
      <c r="B8" s="791"/>
      <c r="C8" s="791"/>
      <c r="D8" s="791"/>
      <c r="E8" s="791"/>
      <c r="F8" s="791"/>
      <c r="G8" s="792"/>
      <c r="J8" s="796" t="s">
        <v>4</v>
      </c>
      <c r="K8" s="791"/>
      <c r="L8" s="791"/>
      <c r="M8" s="791"/>
      <c r="N8" s="791"/>
      <c r="O8" s="791"/>
      <c r="P8" s="792"/>
      <c r="S8" s="71"/>
      <c r="T8" s="815" t="s">
        <v>4</v>
      </c>
      <c r="U8" s="815"/>
      <c r="V8" s="815"/>
      <c r="W8" s="815"/>
      <c r="X8" s="815"/>
      <c r="Y8" s="815"/>
      <c r="Z8" s="816"/>
      <c r="AA8" s="47"/>
      <c r="AB8" s="821" t="s">
        <v>4</v>
      </c>
      <c r="AC8" s="815"/>
      <c r="AD8" s="815"/>
      <c r="AE8" s="815"/>
      <c r="AF8" s="815"/>
      <c r="AG8" s="815"/>
      <c r="AH8" s="816"/>
    </row>
    <row r="9" spans="1:34" ht="15.75">
      <c r="A9" s="529" t="s">
        <v>50</v>
      </c>
      <c r="B9" s="529" t="s">
        <v>51</v>
      </c>
      <c r="C9" s="530" t="s">
        <v>7</v>
      </c>
      <c r="D9" s="530" t="s">
        <v>52</v>
      </c>
      <c r="E9" s="530" t="s">
        <v>9</v>
      </c>
      <c r="F9" s="530" t="s">
        <v>53</v>
      </c>
      <c r="G9" s="531" t="s">
        <v>54</v>
      </c>
      <c r="I9" s="97"/>
      <c r="J9" s="305" t="s">
        <v>50</v>
      </c>
      <c r="K9" s="506" t="s">
        <v>51</v>
      </c>
      <c r="L9" s="507" t="s">
        <v>7</v>
      </c>
      <c r="M9" s="507" t="s">
        <v>52</v>
      </c>
      <c r="N9" s="507" t="s">
        <v>9</v>
      </c>
      <c r="O9" s="507" t="s">
        <v>53</v>
      </c>
      <c r="P9" s="508" t="s">
        <v>54</v>
      </c>
      <c r="S9" s="212"/>
      <c r="T9" s="224" t="s">
        <v>5</v>
      </c>
      <c r="U9" s="225" t="s">
        <v>6</v>
      </c>
      <c r="V9" s="226" t="s">
        <v>7</v>
      </c>
      <c r="W9" s="226" t="s">
        <v>8</v>
      </c>
      <c r="X9" s="226" t="s">
        <v>9</v>
      </c>
      <c r="Y9" s="226" t="s">
        <v>10</v>
      </c>
      <c r="Z9" s="304" t="s">
        <v>11</v>
      </c>
      <c r="AA9" s="118"/>
      <c r="AB9" s="121" t="s">
        <v>5</v>
      </c>
      <c r="AC9" s="3" t="s">
        <v>6</v>
      </c>
      <c r="AD9" s="4" t="s">
        <v>7</v>
      </c>
      <c r="AE9" s="4" t="s">
        <v>8</v>
      </c>
      <c r="AF9" s="4" t="s">
        <v>9</v>
      </c>
      <c r="AG9" s="4" t="s">
        <v>10</v>
      </c>
      <c r="AH9" s="306" t="s">
        <v>11</v>
      </c>
    </row>
    <row r="10" spans="1:34" ht="15.75" thickBot="1">
      <c r="A10" s="534" t="s">
        <v>375</v>
      </c>
      <c r="B10" s="734" t="s">
        <v>376</v>
      </c>
      <c r="C10" s="538">
        <v>2</v>
      </c>
      <c r="D10" s="538">
        <v>2</v>
      </c>
      <c r="E10" s="538">
        <v>0</v>
      </c>
      <c r="F10" s="538">
        <v>3</v>
      </c>
      <c r="G10" s="587">
        <v>4</v>
      </c>
      <c r="H10" s="735"/>
      <c r="I10" s="736"/>
      <c r="J10" s="557" t="s">
        <v>281</v>
      </c>
      <c r="K10" s="534" t="s">
        <v>56</v>
      </c>
      <c r="L10" s="533">
        <v>3</v>
      </c>
      <c r="M10" s="533">
        <v>0</v>
      </c>
      <c r="N10" s="533">
        <v>2</v>
      </c>
      <c r="O10" s="533">
        <v>4</v>
      </c>
      <c r="P10" s="532">
        <v>6</v>
      </c>
      <c r="Q10" s="735"/>
      <c r="R10" s="735"/>
      <c r="S10" s="213"/>
      <c r="T10" s="812" t="s">
        <v>37</v>
      </c>
      <c r="U10" s="829"/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117"/>
      <c r="AB10" s="220"/>
      <c r="AC10" s="221"/>
      <c r="AD10" s="222"/>
      <c r="AE10" s="222"/>
      <c r="AF10" s="222"/>
      <c r="AG10" s="222"/>
      <c r="AH10" s="223"/>
    </row>
    <row r="11" spans="1:34">
      <c r="A11" s="534" t="s">
        <v>57</v>
      </c>
      <c r="B11" s="534" t="s">
        <v>58</v>
      </c>
      <c r="C11" s="538">
        <v>3</v>
      </c>
      <c r="D11" s="538">
        <v>2</v>
      </c>
      <c r="E11" s="538">
        <v>0</v>
      </c>
      <c r="F11" s="538">
        <v>4</v>
      </c>
      <c r="G11" s="587">
        <v>6</v>
      </c>
      <c r="H11" s="735"/>
      <c r="I11" s="736"/>
      <c r="J11" s="557" t="s">
        <v>282</v>
      </c>
      <c r="K11" s="534" t="s">
        <v>58</v>
      </c>
      <c r="L11" s="533">
        <v>3</v>
      </c>
      <c r="M11" s="533">
        <v>2</v>
      </c>
      <c r="N11" s="533">
        <v>0</v>
      </c>
      <c r="O11" s="533">
        <v>4</v>
      </c>
      <c r="P11" s="532">
        <v>6</v>
      </c>
      <c r="Q11" s="735"/>
      <c r="R11" s="735"/>
      <c r="S11" s="213" t="s">
        <v>38</v>
      </c>
      <c r="T11" s="178" t="s">
        <v>12</v>
      </c>
      <c r="U11" s="162" t="s">
        <v>32</v>
      </c>
      <c r="V11" s="37">
        <v>3</v>
      </c>
      <c r="W11" s="37">
        <v>0</v>
      </c>
      <c r="X11" s="37">
        <v>0</v>
      </c>
      <c r="Y11" s="37">
        <v>3</v>
      </c>
      <c r="Z11" s="512">
        <v>3</v>
      </c>
      <c r="AA11" s="80"/>
      <c r="AB11" s="216"/>
      <c r="AC11" s="217"/>
      <c r="AD11" s="218"/>
      <c r="AE11" s="218"/>
      <c r="AF11" s="218"/>
      <c r="AG11" s="218"/>
      <c r="AH11" s="219"/>
    </row>
    <row r="12" spans="1:34">
      <c r="A12" s="534" t="s">
        <v>55</v>
      </c>
      <c r="B12" s="534" t="s">
        <v>56</v>
      </c>
      <c r="C12" s="538">
        <v>3</v>
      </c>
      <c r="D12" s="538">
        <v>0</v>
      </c>
      <c r="E12" s="538">
        <v>2</v>
      </c>
      <c r="F12" s="538">
        <v>4</v>
      </c>
      <c r="G12" s="587">
        <v>6</v>
      </c>
      <c r="H12" s="735"/>
      <c r="I12" s="736"/>
      <c r="J12" s="557" t="s">
        <v>283</v>
      </c>
      <c r="K12" s="534" t="s">
        <v>59</v>
      </c>
      <c r="L12" s="533">
        <v>3</v>
      </c>
      <c r="M12" s="533">
        <v>0</v>
      </c>
      <c r="N12" s="533">
        <v>2</v>
      </c>
      <c r="O12" s="533">
        <v>4</v>
      </c>
      <c r="P12" s="532">
        <v>6</v>
      </c>
      <c r="Q12" s="735"/>
      <c r="R12" s="735"/>
      <c r="S12" s="213" t="s">
        <v>38</v>
      </c>
      <c r="T12" s="180" t="s">
        <v>57</v>
      </c>
      <c r="U12" s="42" t="s">
        <v>58</v>
      </c>
      <c r="V12" s="37">
        <v>3</v>
      </c>
      <c r="W12" s="37">
        <v>2</v>
      </c>
      <c r="X12" s="37">
        <v>0</v>
      </c>
      <c r="Y12" s="37">
        <v>4</v>
      </c>
      <c r="Z12" s="512">
        <v>6</v>
      </c>
      <c r="AA12" s="80"/>
      <c r="AB12" s="9"/>
      <c r="AC12" s="52"/>
      <c r="AD12" s="251"/>
      <c r="AE12" s="251"/>
      <c r="AF12" s="251"/>
      <c r="AG12" s="251"/>
      <c r="AH12" s="505"/>
    </row>
    <row r="13" spans="1:34">
      <c r="A13" s="534" t="s">
        <v>45</v>
      </c>
      <c r="B13" s="737" t="s">
        <v>46</v>
      </c>
      <c r="C13" s="538">
        <v>3</v>
      </c>
      <c r="D13" s="538">
        <v>0</v>
      </c>
      <c r="E13" s="538">
        <v>2</v>
      </c>
      <c r="F13" s="538">
        <v>4</v>
      </c>
      <c r="G13" s="587">
        <v>6</v>
      </c>
      <c r="H13" s="735"/>
      <c r="I13" s="736"/>
      <c r="J13" s="557" t="s">
        <v>284</v>
      </c>
      <c r="K13" s="534" t="s">
        <v>61</v>
      </c>
      <c r="L13" s="551">
        <v>2</v>
      </c>
      <c r="M13" s="551">
        <v>0</v>
      </c>
      <c r="N13" s="551">
        <v>0</v>
      </c>
      <c r="O13" s="551">
        <v>2</v>
      </c>
      <c r="P13" s="513">
        <v>3</v>
      </c>
      <c r="Q13" s="735"/>
      <c r="R13" s="735"/>
      <c r="S13" s="213" t="s">
        <v>38</v>
      </c>
      <c r="T13" s="180" t="s">
        <v>55</v>
      </c>
      <c r="U13" s="42" t="s">
        <v>56</v>
      </c>
      <c r="V13" s="37">
        <v>3</v>
      </c>
      <c r="W13" s="37">
        <v>0</v>
      </c>
      <c r="X13" s="37">
        <v>2</v>
      </c>
      <c r="Y13" s="37">
        <v>4</v>
      </c>
      <c r="Z13" s="512">
        <v>6</v>
      </c>
      <c r="AA13" s="80"/>
      <c r="AB13" s="9"/>
      <c r="AC13" s="52"/>
      <c r="AD13" s="251"/>
      <c r="AE13" s="251"/>
      <c r="AF13" s="251"/>
      <c r="AG13" s="251"/>
      <c r="AH13" s="505"/>
    </row>
    <row r="14" spans="1:34">
      <c r="A14" s="534" t="s">
        <v>287</v>
      </c>
      <c r="B14" s="737" t="s">
        <v>32</v>
      </c>
      <c r="C14" s="538">
        <v>3</v>
      </c>
      <c r="D14" s="538">
        <v>0</v>
      </c>
      <c r="E14" s="538">
        <v>0</v>
      </c>
      <c r="F14" s="538">
        <v>3</v>
      </c>
      <c r="G14" s="587">
        <v>3</v>
      </c>
      <c r="H14" s="735"/>
      <c r="I14" s="736"/>
      <c r="J14" s="558" t="s">
        <v>285</v>
      </c>
      <c r="K14" s="540" t="s">
        <v>63</v>
      </c>
      <c r="L14" s="551">
        <v>3</v>
      </c>
      <c r="M14" s="551">
        <v>0</v>
      </c>
      <c r="N14" s="551">
        <v>0</v>
      </c>
      <c r="O14" s="551">
        <v>3</v>
      </c>
      <c r="P14" s="551">
        <v>5</v>
      </c>
      <c r="Q14" s="735"/>
      <c r="R14" s="735"/>
      <c r="S14" s="213" t="s">
        <v>38</v>
      </c>
      <c r="T14" s="180" t="s">
        <v>45</v>
      </c>
      <c r="U14" s="42" t="s">
        <v>59</v>
      </c>
      <c r="V14" s="37">
        <v>3</v>
      </c>
      <c r="W14" s="37">
        <v>0</v>
      </c>
      <c r="X14" s="37">
        <v>2</v>
      </c>
      <c r="Y14" s="37">
        <v>4</v>
      </c>
      <c r="Z14" s="512">
        <v>6</v>
      </c>
      <c r="AA14" s="80"/>
      <c r="AB14" s="9"/>
      <c r="AC14" s="52"/>
      <c r="AD14" s="251"/>
      <c r="AE14" s="251"/>
      <c r="AF14" s="251"/>
      <c r="AG14" s="251"/>
      <c r="AH14" s="505"/>
    </row>
    <row r="15" spans="1:34">
      <c r="A15" s="540" t="s">
        <v>62</v>
      </c>
      <c r="B15" s="540" t="s">
        <v>63</v>
      </c>
      <c r="C15" s="551">
        <v>3</v>
      </c>
      <c r="D15" s="551">
        <v>0</v>
      </c>
      <c r="E15" s="551">
        <v>0</v>
      </c>
      <c r="F15" s="551">
        <v>3</v>
      </c>
      <c r="G15" s="551">
        <v>5</v>
      </c>
      <c r="H15" s="735"/>
      <c r="I15" s="736"/>
      <c r="J15" s="518" t="s">
        <v>286</v>
      </c>
      <c r="K15" s="520" t="s">
        <v>236</v>
      </c>
      <c r="L15" s="533">
        <v>0</v>
      </c>
      <c r="M15" s="533">
        <v>2</v>
      </c>
      <c r="N15" s="533">
        <v>0</v>
      </c>
      <c r="O15" s="533">
        <v>1</v>
      </c>
      <c r="P15" s="532">
        <v>1</v>
      </c>
      <c r="Q15" s="735"/>
      <c r="R15" s="735"/>
      <c r="S15" s="213" t="s">
        <v>38</v>
      </c>
      <c r="T15" s="180" t="s">
        <v>14</v>
      </c>
      <c r="U15" s="42" t="s">
        <v>61</v>
      </c>
      <c r="V15" s="251">
        <v>2</v>
      </c>
      <c r="W15" s="251">
        <v>0</v>
      </c>
      <c r="X15" s="251">
        <v>0</v>
      </c>
      <c r="Y15" s="251">
        <v>2</v>
      </c>
      <c r="Z15" s="505">
        <v>3</v>
      </c>
      <c r="AA15" s="80"/>
      <c r="AB15" s="9"/>
      <c r="AC15" s="52"/>
      <c r="AD15" s="251"/>
      <c r="AE15" s="251"/>
      <c r="AF15" s="251"/>
      <c r="AG15" s="251"/>
      <c r="AH15" s="505"/>
    </row>
    <row r="16" spans="1:34" ht="15" customHeight="1">
      <c r="A16" s="534" t="s">
        <v>64</v>
      </c>
      <c r="B16" s="737" t="s">
        <v>236</v>
      </c>
      <c r="C16" s="538">
        <v>0</v>
      </c>
      <c r="D16" s="538">
        <v>2</v>
      </c>
      <c r="E16" s="538">
        <v>0</v>
      </c>
      <c r="F16" s="538">
        <v>1</v>
      </c>
      <c r="G16" s="587">
        <v>1</v>
      </c>
      <c r="H16" s="735"/>
      <c r="I16" s="736"/>
      <c r="J16" s="518" t="s">
        <v>287</v>
      </c>
      <c r="K16" s="519" t="s">
        <v>13</v>
      </c>
      <c r="L16" s="533">
        <v>3</v>
      </c>
      <c r="M16" s="533">
        <v>0</v>
      </c>
      <c r="N16" s="533">
        <v>0</v>
      </c>
      <c r="O16" s="533">
        <v>3</v>
      </c>
      <c r="P16" s="532">
        <v>3</v>
      </c>
      <c r="Q16" s="735"/>
      <c r="R16" s="735"/>
      <c r="S16" s="213" t="s">
        <v>38</v>
      </c>
      <c r="T16" s="181" t="s">
        <v>62</v>
      </c>
      <c r="U16" s="143" t="s">
        <v>63</v>
      </c>
      <c r="V16" s="251">
        <v>3</v>
      </c>
      <c r="W16" s="251">
        <v>0</v>
      </c>
      <c r="X16" s="251">
        <v>0</v>
      </c>
      <c r="Y16" s="251">
        <v>3</v>
      </c>
      <c r="Z16" s="7">
        <v>5</v>
      </c>
      <c r="AA16" s="80"/>
      <c r="AB16" s="9"/>
      <c r="AC16" s="52"/>
      <c r="AD16" s="251"/>
      <c r="AE16" s="251"/>
      <c r="AF16" s="251"/>
      <c r="AG16" s="251"/>
      <c r="AH16" s="505"/>
    </row>
    <row r="17" spans="1:34" ht="15.75" thickBot="1">
      <c r="A17" s="882" t="s">
        <v>66</v>
      </c>
      <c r="B17" s="883"/>
      <c r="C17" s="510">
        <f>SUM(C10:C16)</f>
        <v>17</v>
      </c>
      <c r="D17" s="510">
        <f t="shared" ref="D17:G17" si="0">SUM(D10:D16)</f>
        <v>6</v>
      </c>
      <c r="E17" s="510">
        <f t="shared" si="0"/>
        <v>4</v>
      </c>
      <c r="F17" s="510">
        <f t="shared" si="0"/>
        <v>22</v>
      </c>
      <c r="G17" s="510">
        <f t="shared" si="0"/>
        <v>31</v>
      </c>
      <c r="H17" s="735"/>
      <c r="I17" s="736"/>
      <c r="J17" s="810" t="s">
        <v>66</v>
      </c>
      <c r="K17" s="786"/>
      <c r="L17" s="559">
        <f>SUM(L10:L16)</f>
        <v>17</v>
      </c>
      <c r="M17" s="559">
        <f t="shared" ref="M17:P17" si="1">SUM(M10:M16)</f>
        <v>4</v>
      </c>
      <c r="N17" s="559">
        <f t="shared" si="1"/>
        <v>4</v>
      </c>
      <c r="O17" s="559">
        <f t="shared" si="1"/>
        <v>21</v>
      </c>
      <c r="P17" s="559">
        <f t="shared" si="1"/>
        <v>30</v>
      </c>
      <c r="Q17" s="735"/>
      <c r="R17" s="735"/>
      <c r="S17" s="213" t="s">
        <v>38</v>
      </c>
      <c r="T17" s="178" t="s">
        <v>64</v>
      </c>
      <c r="U17" s="142" t="s">
        <v>65</v>
      </c>
      <c r="V17" s="37">
        <v>0</v>
      </c>
      <c r="W17" s="37">
        <v>2</v>
      </c>
      <c r="X17" s="37">
        <v>0</v>
      </c>
      <c r="Y17" s="37">
        <v>1</v>
      </c>
      <c r="Z17" s="512">
        <v>1</v>
      </c>
      <c r="AA17" s="80"/>
      <c r="AB17" s="9"/>
      <c r="AC17" s="52"/>
      <c r="AD17" s="251"/>
      <c r="AE17" s="251"/>
      <c r="AF17" s="251"/>
      <c r="AG17" s="251"/>
      <c r="AH17" s="505"/>
    </row>
    <row r="18" spans="1:34" ht="15" customHeight="1">
      <c r="A18" s="254"/>
      <c r="B18" s="255"/>
      <c r="C18" s="258"/>
      <c r="D18" s="258"/>
      <c r="E18" s="258"/>
      <c r="F18" s="258"/>
      <c r="G18" s="259"/>
      <c r="H18" s="735"/>
      <c r="I18" s="736"/>
      <c r="J18" s="255"/>
      <c r="K18" s="255"/>
      <c r="L18" s="258"/>
      <c r="M18" s="258"/>
      <c r="N18" s="258"/>
      <c r="O18" s="258"/>
      <c r="P18" s="259"/>
      <c r="Q18" s="735"/>
      <c r="R18" s="735"/>
      <c r="S18" s="214"/>
      <c r="T18" s="812" t="s">
        <v>39</v>
      </c>
      <c r="U18" s="829"/>
      <c r="V18" s="66">
        <f>SUM(V11:V17)</f>
        <v>17</v>
      </c>
      <c r="W18" s="66">
        <f t="shared" ref="W18:Z18" si="2">SUM(W11:W17)</f>
        <v>4</v>
      </c>
      <c r="X18" s="66">
        <f t="shared" si="2"/>
        <v>4</v>
      </c>
      <c r="Y18" s="66">
        <f t="shared" si="2"/>
        <v>21</v>
      </c>
      <c r="Z18" s="66">
        <f t="shared" si="2"/>
        <v>30</v>
      </c>
      <c r="AA18" s="80"/>
      <c r="AB18" s="9"/>
      <c r="AC18" s="52"/>
      <c r="AD18" s="251"/>
      <c r="AE18" s="251"/>
      <c r="AF18" s="251"/>
      <c r="AG18" s="251"/>
      <c r="AH18" s="505"/>
    </row>
    <row r="19" spans="1:34">
      <c r="A19" s="254"/>
      <c r="B19" s="255"/>
      <c r="C19" s="258"/>
      <c r="D19" s="258"/>
      <c r="E19" s="258"/>
      <c r="F19" s="258"/>
      <c r="G19" s="259"/>
      <c r="H19" s="735"/>
      <c r="I19" s="736"/>
      <c r="J19" s="254"/>
      <c r="K19" s="255"/>
      <c r="L19" s="258"/>
      <c r="M19" s="258"/>
      <c r="N19" s="258"/>
      <c r="O19" s="258"/>
      <c r="P19" s="259"/>
      <c r="Q19" s="735"/>
      <c r="R19" s="735"/>
      <c r="S19" s="214"/>
      <c r="T19" s="249" t="s">
        <v>40</v>
      </c>
      <c r="U19" s="250"/>
      <c r="V19" s="11">
        <f>SUM(V18,V10)</f>
        <v>17</v>
      </c>
      <c r="W19" s="11">
        <f>SUM(W18,W10)</f>
        <v>4</v>
      </c>
      <c r="X19" s="11">
        <f>SUM(X18,X10)</f>
        <v>4</v>
      </c>
      <c r="Y19" s="11">
        <f>SUM(Y18,Y10)</f>
        <v>21</v>
      </c>
      <c r="Z19" s="11">
        <f>SUM(Z18,Z10)</f>
        <v>30</v>
      </c>
      <c r="AA19" s="80"/>
      <c r="AB19" s="260" t="s">
        <v>40</v>
      </c>
      <c r="AC19" s="250"/>
      <c r="AD19" s="11">
        <f>SUM(AD10:AD18)</f>
        <v>0</v>
      </c>
      <c r="AE19" s="11">
        <f>SUM(AE10:AE18)</f>
        <v>0</v>
      </c>
      <c r="AF19" s="11">
        <f>SUM(AF10:AF18)</f>
        <v>0</v>
      </c>
      <c r="AG19" s="11">
        <f>SUM(AG10:AG18)</f>
        <v>0</v>
      </c>
      <c r="AH19" s="54">
        <f>SUM(AH10:AH18)</f>
        <v>0</v>
      </c>
    </row>
    <row r="20" spans="1:34">
      <c r="A20" s="254"/>
      <c r="B20" s="255"/>
      <c r="C20" s="258"/>
      <c r="D20" s="258"/>
      <c r="E20" s="258"/>
      <c r="F20" s="258"/>
      <c r="G20" s="259"/>
      <c r="H20" s="735"/>
      <c r="I20" s="736"/>
      <c r="J20" s="254"/>
      <c r="K20" s="255"/>
      <c r="L20" s="258"/>
      <c r="M20" s="258"/>
      <c r="N20" s="258"/>
      <c r="O20" s="258"/>
      <c r="P20" s="259"/>
      <c r="Q20" s="735"/>
      <c r="R20" s="735"/>
      <c r="S20" s="75"/>
      <c r="T20" s="255"/>
      <c r="U20" s="255"/>
      <c r="V20" s="258"/>
      <c r="W20" s="258"/>
      <c r="X20" s="258"/>
      <c r="Y20" s="258"/>
      <c r="Z20" s="258"/>
      <c r="AA20" s="80"/>
      <c r="AB20" s="254"/>
      <c r="AC20" s="255"/>
      <c r="AD20" s="258"/>
      <c r="AE20" s="258"/>
      <c r="AF20" s="258"/>
      <c r="AG20" s="258"/>
      <c r="AH20" s="67"/>
    </row>
    <row r="21" spans="1:34">
      <c r="A21" s="254"/>
      <c r="B21" s="255"/>
      <c r="C21" s="258"/>
      <c r="D21" s="258"/>
      <c r="E21" s="258"/>
      <c r="F21" s="258"/>
      <c r="G21" s="259"/>
      <c r="H21" s="735"/>
      <c r="I21" s="736"/>
      <c r="J21" s="254"/>
      <c r="K21" s="255"/>
      <c r="L21" s="258"/>
      <c r="M21" s="258"/>
      <c r="N21" s="258"/>
      <c r="O21" s="258"/>
      <c r="P21" s="259"/>
      <c r="Q21" s="735"/>
      <c r="R21" s="735"/>
      <c r="S21" s="75"/>
      <c r="T21" s="81"/>
      <c r="U21" s="81"/>
      <c r="V21" s="82"/>
      <c r="W21" s="82"/>
      <c r="X21" s="82"/>
      <c r="Y21" s="82"/>
      <c r="Z21" s="83"/>
      <c r="AA21" s="80"/>
      <c r="AB21" s="738"/>
      <c r="AC21" s="88"/>
      <c r="AD21" s="88"/>
      <c r="AE21" s="114"/>
      <c r="AF21" s="114"/>
      <c r="AG21" s="114"/>
      <c r="AH21" s="739"/>
    </row>
    <row r="22" spans="1:34">
      <c r="A22" s="796" t="s">
        <v>16</v>
      </c>
      <c r="B22" s="791"/>
      <c r="C22" s="791"/>
      <c r="D22" s="791"/>
      <c r="E22" s="791"/>
      <c r="F22" s="791"/>
      <c r="G22" s="792"/>
      <c r="H22" s="735"/>
      <c r="I22" s="736"/>
      <c r="J22" s="796" t="s">
        <v>16</v>
      </c>
      <c r="K22" s="791"/>
      <c r="L22" s="791"/>
      <c r="M22" s="791"/>
      <c r="N22" s="791"/>
      <c r="O22" s="791"/>
      <c r="P22" s="792"/>
      <c r="Q22" s="735"/>
      <c r="R22" s="735"/>
      <c r="S22" s="75"/>
      <c r="T22" s="791" t="s">
        <v>16</v>
      </c>
      <c r="U22" s="791"/>
      <c r="V22" s="791"/>
      <c r="W22" s="791"/>
      <c r="X22" s="791"/>
      <c r="Y22" s="791"/>
      <c r="Z22" s="792"/>
      <c r="AA22" s="80"/>
      <c r="AB22" s="796" t="s">
        <v>16</v>
      </c>
      <c r="AC22" s="791"/>
      <c r="AD22" s="791"/>
      <c r="AE22" s="791"/>
      <c r="AF22" s="791"/>
      <c r="AG22" s="791"/>
      <c r="AH22" s="792"/>
    </row>
    <row r="23" spans="1:34">
      <c r="A23" s="527" t="s">
        <v>50</v>
      </c>
      <c r="B23" s="527" t="s">
        <v>51</v>
      </c>
      <c r="C23" s="526" t="s">
        <v>7</v>
      </c>
      <c r="D23" s="526" t="s">
        <v>52</v>
      </c>
      <c r="E23" s="526" t="s">
        <v>9</v>
      </c>
      <c r="F23" s="526" t="s">
        <v>53</v>
      </c>
      <c r="G23" s="528" t="s">
        <v>54</v>
      </c>
      <c r="H23" s="735"/>
      <c r="I23" s="736"/>
      <c r="J23" s="561" t="s">
        <v>50</v>
      </c>
      <c r="K23" s="527" t="s">
        <v>51</v>
      </c>
      <c r="L23" s="526" t="s">
        <v>7</v>
      </c>
      <c r="M23" s="526" t="s">
        <v>52</v>
      </c>
      <c r="N23" s="526" t="s">
        <v>9</v>
      </c>
      <c r="O23" s="526" t="s">
        <v>53</v>
      </c>
      <c r="P23" s="528" t="s">
        <v>54</v>
      </c>
      <c r="Q23" s="735"/>
      <c r="R23" s="735"/>
      <c r="S23" s="212"/>
      <c r="T23" s="121" t="s">
        <v>5</v>
      </c>
      <c r="U23" s="3" t="s">
        <v>6</v>
      </c>
      <c r="V23" s="4" t="s">
        <v>7</v>
      </c>
      <c r="W23" s="4" t="s">
        <v>8</v>
      </c>
      <c r="X23" s="4" t="s">
        <v>9</v>
      </c>
      <c r="Y23" s="4" t="s">
        <v>10</v>
      </c>
      <c r="Z23" s="562" t="s">
        <v>11</v>
      </c>
      <c r="AA23" s="47"/>
      <c r="AB23" s="2" t="s">
        <v>5</v>
      </c>
      <c r="AC23" s="3" t="s">
        <v>6</v>
      </c>
      <c r="AD23" s="4" t="s">
        <v>7</v>
      </c>
      <c r="AE23" s="4" t="s">
        <v>8</v>
      </c>
      <c r="AF23" s="4" t="s">
        <v>9</v>
      </c>
      <c r="AG23" s="4" t="s">
        <v>10</v>
      </c>
      <c r="AH23" s="562" t="s">
        <v>11</v>
      </c>
    </row>
    <row r="24" spans="1:34" ht="16.5" customHeight="1">
      <c r="A24" s="534" t="s">
        <v>76</v>
      </c>
      <c r="B24" s="534" t="s">
        <v>77</v>
      </c>
      <c r="C24" s="538">
        <v>2</v>
      </c>
      <c r="D24" s="538">
        <v>0</v>
      </c>
      <c r="E24" s="538">
        <v>2</v>
      </c>
      <c r="F24" s="538">
        <v>3</v>
      </c>
      <c r="G24" s="587">
        <v>4</v>
      </c>
      <c r="H24" s="735"/>
      <c r="I24" s="736"/>
      <c r="J24" s="557" t="s">
        <v>288</v>
      </c>
      <c r="K24" s="534" t="s">
        <v>68</v>
      </c>
      <c r="L24" s="533">
        <v>3</v>
      </c>
      <c r="M24" s="533">
        <v>0</v>
      </c>
      <c r="N24" s="533">
        <v>2</v>
      </c>
      <c r="O24" s="533">
        <v>4</v>
      </c>
      <c r="P24" s="532">
        <v>6</v>
      </c>
      <c r="Q24" s="735"/>
      <c r="R24" s="735"/>
      <c r="S24" s="213" t="s">
        <v>36</v>
      </c>
      <c r="T24" s="557" t="s">
        <v>292</v>
      </c>
      <c r="U24" s="537" t="s">
        <v>60</v>
      </c>
      <c r="V24" s="516">
        <v>2</v>
      </c>
      <c r="W24" s="516">
        <v>0</v>
      </c>
      <c r="X24" s="516">
        <v>0</v>
      </c>
      <c r="Y24" s="516">
        <v>2</v>
      </c>
      <c r="Z24" s="535">
        <v>3</v>
      </c>
      <c r="AA24" s="80"/>
      <c r="AB24" s="9" t="s">
        <v>293</v>
      </c>
      <c r="AC24" s="52" t="s">
        <v>73</v>
      </c>
      <c r="AD24" s="251">
        <v>2</v>
      </c>
      <c r="AE24" s="251">
        <v>0</v>
      </c>
      <c r="AF24" s="251">
        <v>0</v>
      </c>
      <c r="AG24" s="251">
        <v>2</v>
      </c>
      <c r="AH24" s="505">
        <v>3</v>
      </c>
    </row>
    <row r="25" spans="1:34" ht="18" customHeight="1">
      <c r="A25" s="534" t="s">
        <v>78</v>
      </c>
      <c r="B25" s="534" t="s">
        <v>79</v>
      </c>
      <c r="C25" s="538">
        <v>3</v>
      </c>
      <c r="D25" s="538">
        <v>0</v>
      </c>
      <c r="E25" s="538">
        <v>0</v>
      </c>
      <c r="F25" s="538">
        <v>3</v>
      </c>
      <c r="G25" s="587">
        <v>4</v>
      </c>
      <c r="H25" s="735"/>
      <c r="I25" s="736"/>
      <c r="J25" s="557" t="s">
        <v>289</v>
      </c>
      <c r="K25" s="534" t="s">
        <v>70</v>
      </c>
      <c r="L25" s="533">
        <v>3</v>
      </c>
      <c r="M25" s="533">
        <v>2</v>
      </c>
      <c r="N25" s="533">
        <v>0</v>
      </c>
      <c r="O25" s="533">
        <v>4</v>
      </c>
      <c r="P25" s="532">
        <v>6</v>
      </c>
      <c r="Q25" s="735"/>
      <c r="R25" s="735"/>
      <c r="S25" s="213" t="s">
        <v>36</v>
      </c>
      <c r="T25" s="504" t="s">
        <v>293</v>
      </c>
      <c r="U25" s="574" t="s">
        <v>73</v>
      </c>
      <c r="V25" s="575">
        <v>2</v>
      </c>
      <c r="W25" s="575">
        <v>0</v>
      </c>
      <c r="X25" s="575">
        <v>0</v>
      </c>
      <c r="Y25" s="575">
        <v>2</v>
      </c>
      <c r="Z25" s="575">
        <v>3</v>
      </c>
      <c r="AA25" s="80"/>
      <c r="AB25" s="9"/>
      <c r="AC25" s="52"/>
      <c r="AD25" s="251"/>
      <c r="AE25" s="251"/>
      <c r="AF25" s="251"/>
      <c r="AG25" s="251"/>
      <c r="AH25" s="505"/>
    </row>
    <row r="26" spans="1:34">
      <c r="A26" s="534" t="s">
        <v>69</v>
      </c>
      <c r="B26" s="534" t="s">
        <v>70</v>
      </c>
      <c r="C26" s="538">
        <v>3</v>
      </c>
      <c r="D26" s="538">
        <v>2</v>
      </c>
      <c r="E26" s="538">
        <v>0</v>
      </c>
      <c r="F26" s="538">
        <v>4</v>
      </c>
      <c r="G26" s="587">
        <v>6</v>
      </c>
      <c r="H26" s="735"/>
      <c r="I26" s="736"/>
      <c r="J26" s="521" t="s">
        <v>290</v>
      </c>
      <c r="K26" s="514" t="s">
        <v>72</v>
      </c>
      <c r="L26" s="515">
        <v>3</v>
      </c>
      <c r="M26" s="515">
        <v>0</v>
      </c>
      <c r="N26" s="515">
        <v>2</v>
      </c>
      <c r="O26" s="515">
        <v>4</v>
      </c>
      <c r="P26" s="515">
        <v>6</v>
      </c>
      <c r="Q26" s="735"/>
      <c r="R26" s="735"/>
      <c r="S26" s="213" t="s">
        <v>36</v>
      </c>
      <c r="T26" s="182" t="s">
        <v>71</v>
      </c>
      <c r="U26" s="16" t="s">
        <v>72</v>
      </c>
      <c r="V26" s="17">
        <v>3</v>
      </c>
      <c r="W26" s="17">
        <v>0</v>
      </c>
      <c r="X26" s="17">
        <v>2</v>
      </c>
      <c r="Y26" s="17">
        <v>4</v>
      </c>
      <c r="Z26" s="18">
        <v>6</v>
      </c>
      <c r="AA26" s="80"/>
      <c r="AB26" s="9"/>
      <c r="AC26" s="52"/>
      <c r="AD26" s="251"/>
      <c r="AE26" s="251"/>
      <c r="AF26" s="251"/>
      <c r="AG26" s="251"/>
      <c r="AH26" s="505"/>
    </row>
    <row r="27" spans="1:34">
      <c r="A27" s="534" t="s">
        <v>67</v>
      </c>
      <c r="B27" s="534" t="s">
        <v>68</v>
      </c>
      <c r="C27" s="538">
        <v>3</v>
      </c>
      <c r="D27" s="538">
        <v>0</v>
      </c>
      <c r="E27" s="538">
        <v>2</v>
      </c>
      <c r="F27" s="538">
        <v>4</v>
      </c>
      <c r="G27" s="587">
        <v>6</v>
      </c>
      <c r="H27" s="735"/>
      <c r="I27" s="736"/>
      <c r="J27" s="521" t="s">
        <v>291</v>
      </c>
      <c r="K27" s="534" t="s">
        <v>74</v>
      </c>
      <c r="L27" s="515">
        <v>2</v>
      </c>
      <c r="M27" s="515">
        <v>0</v>
      </c>
      <c r="N27" s="515">
        <v>0</v>
      </c>
      <c r="O27" s="515">
        <v>2</v>
      </c>
      <c r="P27" s="515">
        <v>3</v>
      </c>
      <c r="Q27" s="735"/>
      <c r="R27" s="735"/>
      <c r="S27" s="248"/>
      <c r="T27" s="812" t="s">
        <v>37</v>
      </c>
      <c r="U27" s="829"/>
      <c r="V27" s="66">
        <f>SUM(V24:V26)</f>
        <v>7</v>
      </c>
      <c r="W27" s="66">
        <f t="shared" ref="W27:Z27" si="3">SUM(W24:W26)</f>
        <v>0</v>
      </c>
      <c r="X27" s="66">
        <f t="shared" si="3"/>
        <v>2</v>
      </c>
      <c r="Y27" s="66">
        <f t="shared" si="3"/>
        <v>8</v>
      </c>
      <c r="Z27" s="66">
        <f t="shared" si="3"/>
        <v>12</v>
      </c>
      <c r="AA27" s="80"/>
      <c r="AB27" s="9"/>
      <c r="AC27" s="52"/>
      <c r="AD27" s="251"/>
      <c r="AE27" s="251"/>
      <c r="AF27" s="251"/>
      <c r="AG27" s="251"/>
      <c r="AH27" s="505"/>
    </row>
    <row r="28" spans="1:34">
      <c r="A28" s="534" t="s">
        <v>294</v>
      </c>
      <c r="B28" s="737" t="s">
        <v>33</v>
      </c>
      <c r="C28" s="538">
        <v>3</v>
      </c>
      <c r="D28" s="538">
        <v>0</v>
      </c>
      <c r="E28" s="538">
        <v>0</v>
      </c>
      <c r="F28" s="538">
        <v>3</v>
      </c>
      <c r="G28" s="587">
        <v>3</v>
      </c>
      <c r="H28" s="735"/>
      <c r="I28" s="736"/>
      <c r="J28" s="557" t="s">
        <v>292</v>
      </c>
      <c r="K28" s="537" t="s">
        <v>60</v>
      </c>
      <c r="L28" s="516">
        <v>2</v>
      </c>
      <c r="M28" s="516">
        <v>0</v>
      </c>
      <c r="N28" s="516">
        <v>0</v>
      </c>
      <c r="O28" s="516">
        <v>2</v>
      </c>
      <c r="P28" s="535">
        <v>3</v>
      </c>
      <c r="Q28" s="735"/>
      <c r="R28" s="735"/>
      <c r="S28" s="214" t="s">
        <v>38</v>
      </c>
      <c r="T28" s="178" t="s">
        <v>18</v>
      </c>
      <c r="U28" s="40" t="s">
        <v>33</v>
      </c>
      <c r="V28" s="37">
        <v>3</v>
      </c>
      <c r="W28" s="37">
        <v>0</v>
      </c>
      <c r="X28" s="37">
        <v>0</v>
      </c>
      <c r="Y28" s="37">
        <v>3</v>
      </c>
      <c r="Z28" s="512">
        <v>3</v>
      </c>
      <c r="AA28" s="80"/>
      <c r="AB28" s="9"/>
      <c r="AC28" s="52"/>
      <c r="AD28" s="251"/>
      <c r="AE28" s="251"/>
      <c r="AF28" s="251"/>
      <c r="AG28" s="251"/>
      <c r="AH28" s="505"/>
    </row>
    <row r="29" spans="1:34">
      <c r="A29" s="534" t="s">
        <v>239</v>
      </c>
      <c r="B29" s="534" t="s">
        <v>377</v>
      </c>
      <c r="C29" s="538">
        <v>2</v>
      </c>
      <c r="D29" s="538">
        <v>0</v>
      </c>
      <c r="E29" s="538">
        <v>2</v>
      </c>
      <c r="F29" s="538">
        <v>3</v>
      </c>
      <c r="G29" s="587">
        <v>5</v>
      </c>
      <c r="H29" s="735"/>
      <c r="I29" s="736"/>
      <c r="J29" s="504" t="s">
        <v>293</v>
      </c>
      <c r="K29" s="574" t="s">
        <v>73</v>
      </c>
      <c r="L29" s="575">
        <v>2</v>
      </c>
      <c r="M29" s="575">
        <v>0</v>
      </c>
      <c r="N29" s="575">
        <v>0</v>
      </c>
      <c r="O29" s="575">
        <v>2</v>
      </c>
      <c r="P29" s="575">
        <v>3</v>
      </c>
      <c r="Q29" s="735"/>
      <c r="R29" s="735"/>
      <c r="S29" s="214" t="s">
        <v>38</v>
      </c>
      <c r="T29" s="180" t="s">
        <v>69</v>
      </c>
      <c r="U29" s="42" t="s">
        <v>70</v>
      </c>
      <c r="V29" s="37">
        <v>3</v>
      </c>
      <c r="W29" s="37">
        <v>2</v>
      </c>
      <c r="X29" s="37">
        <v>0</v>
      </c>
      <c r="Y29" s="37">
        <v>4</v>
      </c>
      <c r="Z29" s="512">
        <v>6</v>
      </c>
      <c r="AA29" s="80"/>
      <c r="AB29" s="9"/>
      <c r="AC29" s="52"/>
      <c r="AD29" s="251"/>
      <c r="AE29" s="251"/>
      <c r="AF29" s="251"/>
      <c r="AG29" s="251"/>
      <c r="AH29" s="505"/>
    </row>
    <row r="30" spans="1:34" ht="15" customHeight="1">
      <c r="A30" s="534" t="s">
        <v>75</v>
      </c>
      <c r="B30" s="737" t="s">
        <v>241</v>
      </c>
      <c r="C30" s="538">
        <v>0</v>
      </c>
      <c r="D30" s="538">
        <v>2</v>
      </c>
      <c r="E30" s="538">
        <v>0</v>
      </c>
      <c r="F30" s="538">
        <v>1</v>
      </c>
      <c r="G30" s="587">
        <v>1</v>
      </c>
      <c r="H30" s="735"/>
      <c r="I30" s="736"/>
      <c r="J30" s="518" t="s">
        <v>294</v>
      </c>
      <c r="K30" s="519" t="s">
        <v>19</v>
      </c>
      <c r="L30" s="533">
        <v>3</v>
      </c>
      <c r="M30" s="533">
        <v>0</v>
      </c>
      <c r="N30" s="533">
        <v>0</v>
      </c>
      <c r="O30" s="533">
        <v>3</v>
      </c>
      <c r="P30" s="532">
        <v>3</v>
      </c>
      <c r="Q30" s="735"/>
      <c r="R30" s="735"/>
      <c r="S30" s="214" t="s">
        <v>38</v>
      </c>
      <c r="T30" s="180" t="s">
        <v>67</v>
      </c>
      <c r="U30" s="42" t="s">
        <v>68</v>
      </c>
      <c r="V30" s="37">
        <v>3</v>
      </c>
      <c r="W30" s="37">
        <v>0</v>
      </c>
      <c r="X30" s="37">
        <v>2</v>
      </c>
      <c r="Y30" s="37">
        <v>4</v>
      </c>
      <c r="Z30" s="512">
        <v>6</v>
      </c>
      <c r="AA30" s="80"/>
      <c r="AB30" s="9"/>
      <c r="AC30" s="52"/>
      <c r="AD30" s="251"/>
      <c r="AE30" s="251"/>
      <c r="AF30" s="251"/>
      <c r="AG30" s="251"/>
      <c r="AH30" s="505"/>
    </row>
    <row r="31" spans="1:34">
      <c r="A31" s="882" t="s">
        <v>66</v>
      </c>
      <c r="B31" s="883"/>
      <c r="C31" s="740">
        <f>SUM(C24:C30)</f>
        <v>16</v>
      </c>
      <c r="D31" s="740">
        <f t="shared" ref="D31:G31" si="4">SUM(D24:D30)</f>
        <v>4</v>
      </c>
      <c r="E31" s="740">
        <f t="shared" si="4"/>
        <v>6</v>
      </c>
      <c r="F31" s="740">
        <f t="shared" si="4"/>
        <v>21</v>
      </c>
      <c r="G31" s="740">
        <f t="shared" si="4"/>
        <v>29</v>
      </c>
      <c r="H31" s="735"/>
      <c r="I31" s="736"/>
      <c r="J31" s="521" t="s">
        <v>178</v>
      </c>
      <c r="K31" s="520" t="s">
        <v>241</v>
      </c>
      <c r="L31" s="533">
        <v>0</v>
      </c>
      <c r="M31" s="533">
        <v>2</v>
      </c>
      <c r="N31" s="533">
        <v>0</v>
      </c>
      <c r="O31" s="533">
        <v>1</v>
      </c>
      <c r="P31" s="532">
        <v>1</v>
      </c>
      <c r="Q31" s="735"/>
      <c r="R31" s="735"/>
      <c r="S31" s="214" t="s">
        <v>38</v>
      </c>
      <c r="T31" s="182" t="s">
        <v>20</v>
      </c>
      <c r="U31" s="42" t="s">
        <v>74</v>
      </c>
      <c r="V31" s="17">
        <v>2</v>
      </c>
      <c r="W31" s="17">
        <v>0</v>
      </c>
      <c r="X31" s="17">
        <v>0</v>
      </c>
      <c r="Y31" s="17">
        <v>2</v>
      </c>
      <c r="Z31" s="18">
        <v>3</v>
      </c>
      <c r="AA31" s="80"/>
      <c r="AB31" s="9"/>
      <c r="AC31" s="52"/>
      <c r="AD31" s="251"/>
      <c r="AE31" s="251"/>
      <c r="AF31" s="251"/>
      <c r="AG31" s="251"/>
      <c r="AH31" s="505"/>
    </row>
    <row r="32" spans="1:34" ht="15" customHeight="1" thickBot="1">
      <c r="A32" s="254"/>
      <c r="B32" s="255"/>
      <c r="C32" s="258"/>
      <c r="D32" s="258"/>
      <c r="E32" s="258"/>
      <c r="F32" s="258"/>
      <c r="G32" s="259"/>
      <c r="H32" s="735"/>
      <c r="I32" s="736"/>
      <c r="J32" s="810" t="s">
        <v>66</v>
      </c>
      <c r="K32" s="786"/>
      <c r="L32" s="559">
        <f>SUM(L24:L31)</f>
        <v>18</v>
      </c>
      <c r="M32" s="559">
        <f t="shared" ref="M32:P32" si="5">SUM(M24:M31)</f>
        <v>4</v>
      </c>
      <c r="N32" s="559">
        <f t="shared" si="5"/>
        <v>4</v>
      </c>
      <c r="O32" s="559">
        <f t="shared" si="5"/>
        <v>22</v>
      </c>
      <c r="P32" s="559">
        <f t="shared" si="5"/>
        <v>31</v>
      </c>
      <c r="Q32" s="735"/>
      <c r="R32" s="735"/>
      <c r="S32" s="214" t="s">
        <v>38</v>
      </c>
      <c r="T32" s="182" t="s">
        <v>75</v>
      </c>
      <c r="U32" s="142" t="s">
        <v>65</v>
      </c>
      <c r="V32" s="37">
        <v>0</v>
      </c>
      <c r="W32" s="37">
        <v>2</v>
      </c>
      <c r="X32" s="37">
        <v>0</v>
      </c>
      <c r="Y32" s="37">
        <v>1</v>
      </c>
      <c r="Z32" s="512">
        <v>1</v>
      </c>
      <c r="AA32" s="80"/>
      <c r="AB32" s="9"/>
      <c r="AC32" s="52"/>
      <c r="AD32" s="251"/>
      <c r="AE32" s="251"/>
      <c r="AF32" s="251"/>
      <c r="AG32" s="251"/>
      <c r="AH32" s="505"/>
    </row>
    <row r="33" spans="1:34">
      <c r="A33" s="254"/>
      <c r="B33" s="255"/>
      <c r="C33" s="258"/>
      <c r="D33" s="258"/>
      <c r="E33" s="258"/>
      <c r="F33" s="258"/>
      <c r="G33" s="259"/>
      <c r="H33" s="735"/>
      <c r="I33" s="736"/>
      <c r="J33" s="255"/>
      <c r="K33" s="255"/>
      <c r="L33" s="258"/>
      <c r="M33" s="258"/>
      <c r="N33" s="258"/>
      <c r="O33" s="258"/>
      <c r="P33" s="259"/>
      <c r="Q33" s="735"/>
      <c r="R33" s="735"/>
      <c r="S33" s="214"/>
      <c r="T33" s="812" t="s">
        <v>39</v>
      </c>
      <c r="U33" s="829"/>
      <c r="V33" s="66">
        <f>SUM(V28:V32)</f>
        <v>11</v>
      </c>
      <c r="W33" s="66">
        <f t="shared" ref="W33:Z33" si="6">SUM(W28:W32)</f>
        <v>4</v>
      </c>
      <c r="X33" s="66">
        <f t="shared" si="6"/>
        <v>2</v>
      </c>
      <c r="Y33" s="66">
        <f t="shared" si="6"/>
        <v>14</v>
      </c>
      <c r="Z33" s="66">
        <f t="shared" si="6"/>
        <v>19</v>
      </c>
      <c r="AA33" s="80"/>
      <c r="AB33" s="9"/>
      <c r="AC33" s="52"/>
      <c r="AD33" s="251"/>
      <c r="AE33" s="251"/>
      <c r="AF33" s="251"/>
      <c r="AG33" s="251"/>
      <c r="AH33" s="505"/>
    </row>
    <row r="34" spans="1:34">
      <c r="A34" s="254"/>
      <c r="B34" s="255"/>
      <c r="C34" s="258"/>
      <c r="D34" s="258"/>
      <c r="E34" s="258"/>
      <c r="F34" s="258"/>
      <c r="G34" s="259"/>
      <c r="H34" s="735"/>
      <c r="I34" s="736"/>
      <c r="J34" s="255"/>
      <c r="K34" s="255"/>
      <c r="L34" s="258"/>
      <c r="M34" s="258"/>
      <c r="N34" s="258"/>
      <c r="O34" s="258"/>
      <c r="P34" s="259"/>
      <c r="Q34" s="735"/>
      <c r="R34" s="735"/>
      <c r="S34" s="214"/>
      <c r="T34" s="249" t="s">
        <v>40</v>
      </c>
      <c r="U34" s="250"/>
      <c r="V34" s="11">
        <f>V33+V27</f>
        <v>18</v>
      </c>
      <c r="W34" s="11">
        <f>W33+W27</f>
        <v>4</v>
      </c>
      <c r="X34" s="11">
        <f>X33+X27</f>
        <v>4</v>
      </c>
      <c r="Y34" s="11">
        <f>Y33+Y27</f>
        <v>22</v>
      </c>
      <c r="Z34" s="12">
        <f>Z33+Z27</f>
        <v>31</v>
      </c>
      <c r="AA34" s="80"/>
      <c r="AB34" s="260" t="s">
        <v>40</v>
      </c>
      <c r="AC34" s="250"/>
      <c r="AD34" s="11">
        <f>SUM(AD24:AD33)</f>
        <v>2</v>
      </c>
      <c r="AE34" s="11">
        <f>SUM(AE24:AE33)</f>
        <v>0</v>
      </c>
      <c r="AF34" s="11">
        <f>SUM(AF24:AF33)</f>
        <v>0</v>
      </c>
      <c r="AG34" s="11">
        <f>SUM(AG24:AG33)</f>
        <v>2</v>
      </c>
      <c r="AH34" s="54">
        <f>SUM(AH24:AH33)</f>
        <v>3</v>
      </c>
    </row>
    <row r="35" spans="1:34">
      <c r="A35" s="254"/>
      <c r="B35" s="255"/>
      <c r="C35" s="258"/>
      <c r="D35" s="258"/>
      <c r="E35" s="258"/>
      <c r="F35" s="258"/>
      <c r="G35" s="259"/>
      <c r="H35" s="735"/>
      <c r="I35" s="736"/>
      <c r="J35" s="255"/>
      <c r="K35" s="255"/>
      <c r="L35" s="258"/>
      <c r="M35" s="258"/>
      <c r="N35" s="258"/>
      <c r="O35" s="258"/>
      <c r="P35" s="259"/>
      <c r="Q35" s="735"/>
      <c r="R35" s="735"/>
      <c r="S35" s="75"/>
      <c r="T35" s="255"/>
      <c r="U35" s="255"/>
      <c r="V35" s="258"/>
      <c r="W35" s="258"/>
      <c r="X35" s="258"/>
      <c r="Y35" s="258"/>
      <c r="Z35" s="259"/>
      <c r="AA35" s="80"/>
      <c r="AB35" s="254"/>
      <c r="AC35" s="255"/>
      <c r="AD35" s="258"/>
      <c r="AE35" s="258"/>
      <c r="AF35" s="258"/>
      <c r="AG35" s="258"/>
      <c r="AH35" s="67"/>
    </row>
    <row r="36" spans="1:34" ht="15.75" thickBot="1">
      <c r="A36" s="796" t="s">
        <v>22</v>
      </c>
      <c r="B36" s="791"/>
      <c r="C36" s="791"/>
      <c r="D36" s="791"/>
      <c r="E36" s="791"/>
      <c r="F36" s="791"/>
      <c r="G36" s="792"/>
      <c r="H36" s="735"/>
      <c r="I36" s="736"/>
      <c r="J36" s="791" t="s">
        <v>22</v>
      </c>
      <c r="K36" s="791"/>
      <c r="L36" s="791"/>
      <c r="M36" s="791"/>
      <c r="N36" s="791"/>
      <c r="O36" s="791"/>
      <c r="P36" s="792"/>
      <c r="Q36" s="735"/>
      <c r="R36" s="735"/>
      <c r="S36" s="821" t="s">
        <v>22</v>
      </c>
      <c r="T36" s="815"/>
      <c r="U36" s="815"/>
      <c r="V36" s="815"/>
      <c r="W36" s="815"/>
      <c r="X36" s="815"/>
      <c r="Y36" s="815"/>
      <c r="Z36" s="816"/>
      <c r="AA36" s="80"/>
      <c r="AB36" s="796" t="s">
        <v>22</v>
      </c>
      <c r="AC36" s="791"/>
      <c r="AD36" s="791"/>
      <c r="AE36" s="791"/>
      <c r="AF36" s="791"/>
      <c r="AG36" s="791"/>
      <c r="AH36" s="792"/>
    </row>
    <row r="37" spans="1:34">
      <c r="A37" s="527" t="s">
        <v>50</v>
      </c>
      <c r="B37" s="527" t="s">
        <v>51</v>
      </c>
      <c r="C37" s="526" t="s">
        <v>7</v>
      </c>
      <c r="D37" s="526" t="s">
        <v>52</v>
      </c>
      <c r="E37" s="526" t="s">
        <v>9</v>
      </c>
      <c r="F37" s="526" t="s">
        <v>53</v>
      </c>
      <c r="G37" s="528" t="s">
        <v>54</v>
      </c>
      <c r="H37" s="735"/>
      <c r="I37" s="736"/>
      <c r="J37" s="552" t="s">
        <v>50</v>
      </c>
      <c r="K37" s="553" t="s">
        <v>51</v>
      </c>
      <c r="L37" s="554" t="s">
        <v>7</v>
      </c>
      <c r="M37" s="554" t="s">
        <v>52</v>
      </c>
      <c r="N37" s="554" t="s">
        <v>9</v>
      </c>
      <c r="O37" s="554" t="s">
        <v>53</v>
      </c>
      <c r="P37" s="555" t="s">
        <v>54</v>
      </c>
      <c r="Q37" s="735"/>
      <c r="R37" s="735"/>
      <c r="S37" s="248"/>
      <c r="T37" s="121" t="s">
        <v>5</v>
      </c>
      <c r="U37" s="3" t="s">
        <v>6</v>
      </c>
      <c r="V37" s="4" t="s">
        <v>7</v>
      </c>
      <c r="W37" s="4" t="s">
        <v>8</v>
      </c>
      <c r="X37" s="4" t="s">
        <v>9</v>
      </c>
      <c r="Y37" s="4" t="s">
        <v>10</v>
      </c>
      <c r="Z37" s="562" t="s">
        <v>11</v>
      </c>
      <c r="AA37" s="47"/>
      <c r="AB37" s="2" t="s">
        <v>5</v>
      </c>
      <c r="AC37" s="3" t="s">
        <v>6</v>
      </c>
      <c r="AD37" s="4" t="s">
        <v>7</v>
      </c>
      <c r="AE37" s="4" t="s">
        <v>8</v>
      </c>
      <c r="AF37" s="4" t="s">
        <v>9</v>
      </c>
      <c r="AG37" s="4" t="s">
        <v>10</v>
      </c>
      <c r="AH37" s="562" t="s">
        <v>11</v>
      </c>
    </row>
    <row r="38" spans="1:34">
      <c r="A38" s="534" t="s">
        <v>378</v>
      </c>
      <c r="B38" s="534" t="s">
        <v>379</v>
      </c>
      <c r="C38" s="538">
        <v>3</v>
      </c>
      <c r="D38" s="538">
        <v>0</v>
      </c>
      <c r="E38" s="538">
        <v>0</v>
      </c>
      <c r="F38" s="538">
        <v>3</v>
      </c>
      <c r="G38" s="587">
        <v>6</v>
      </c>
      <c r="H38" s="735"/>
      <c r="I38" s="736"/>
      <c r="J38" s="521" t="s">
        <v>295</v>
      </c>
      <c r="K38" s="514" t="s">
        <v>81</v>
      </c>
      <c r="L38" s="522">
        <v>3</v>
      </c>
      <c r="M38" s="522">
        <v>0</v>
      </c>
      <c r="N38" s="522">
        <v>0</v>
      </c>
      <c r="O38" s="522">
        <v>3</v>
      </c>
      <c r="P38" s="522">
        <v>4</v>
      </c>
      <c r="Q38" s="735"/>
      <c r="R38" s="735"/>
      <c r="S38" s="213" t="s">
        <v>36</v>
      </c>
      <c r="T38" s="541" t="s">
        <v>296</v>
      </c>
      <c r="U38" s="536" t="s">
        <v>121</v>
      </c>
      <c r="V38" s="523">
        <v>3</v>
      </c>
      <c r="W38" s="523">
        <v>0</v>
      </c>
      <c r="X38" s="523">
        <v>0</v>
      </c>
      <c r="Y38" s="523">
        <v>3</v>
      </c>
      <c r="Z38" s="523">
        <v>4</v>
      </c>
      <c r="AA38" s="80"/>
      <c r="AB38" s="180" t="s">
        <v>84</v>
      </c>
      <c r="AC38" s="42" t="s">
        <v>85</v>
      </c>
      <c r="AD38" s="38">
        <v>3</v>
      </c>
      <c r="AE38" s="38">
        <v>0</v>
      </c>
      <c r="AF38" s="38">
        <v>0</v>
      </c>
      <c r="AG38" s="38">
        <v>3</v>
      </c>
      <c r="AH38" s="185">
        <v>4</v>
      </c>
    </row>
    <row r="39" spans="1:34" ht="15" customHeight="1">
      <c r="A39" s="534" t="s">
        <v>90</v>
      </c>
      <c r="B39" s="534" t="s">
        <v>91</v>
      </c>
      <c r="C39" s="538">
        <v>2</v>
      </c>
      <c r="D39" s="538">
        <v>0</v>
      </c>
      <c r="E39" s="538">
        <v>2</v>
      </c>
      <c r="F39" s="538">
        <v>3</v>
      </c>
      <c r="G39" s="587">
        <v>4</v>
      </c>
      <c r="H39" s="735"/>
      <c r="I39" s="736"/>
      <c r="J39" s="541" t="s">
        <v>296</v>
      </c>
      <c r="K39" s="536" t="s">
        <v>121</v>
      </c>
      <c r="L39" s="523">
        <v>3</v>
      </c>
      <c r="M39" s="523">
        <v>0</v>
      </c>
      <c r="N39" s="523">
        <v>0</v>
      </c>
      <c r="O39" s="523">
        <v>3</v>
      </c>
      <c r="P39" s="523">
        <v>4</v>
      </c>
      <c r="Q39" s="735"/>
      <c r="R39" s="735"/>
      <c r="S39" s="213" t="s">
        <v>36</v>
      </c>
      <c r="T39" s="180" t="s">
        <v>84</v>
      </c>
      <c r="U39" s="42" t="s">
        <v>85</v>
      </c>
      <c r="V39" s="38">
        <v>3</v>
      </c>
      <c r="W39" s="38">
        <v>0</v>
      </c>
      <c r="X39" s="38">
        <v>0</v>
      </c>
      <c r="Y39" s="38">
        <v>3</v>
      </c>
      <c r="Z39" s="185">
        <v>4</v>
      </c>
      <c r="AA39" s="80"/>
      <c r="AB39" s="541" t="s">
        <v>296</v>
      </c>
      <c r="AC39" s="536" t="s">
        <v>121</v>
      </c>
      <c r="AD39" s="523">
        <v>3</v>
      </c>
      <c r="AE39" s="523">
        <v>0</v>
      </c>
      <c r="AF39" s="523">
        <v>0</v>
      </c>
      <c r="AG39" s="523">
        <v>3</v>
      </c>
      <c r="AH39" s="523">
        <v>4</v>
      </c>
    </row>
    <row r="40" spans="1:34" ht="16.5" customHeight="1">
      <c r="A40" s="534" t="s">
        <v>94</v>
      </c>
      <c r="B40" s="534" t="s">
        <v>95</v>
      </c>
      <c r="C40" s="538">
        <v>2</v>
      </c>
      <c r="D40" s="538">
        <v>0</v>
      </c>
      <c r="E40" s="538">
        <v>2</v>
      </c>
      <c r="F40" s="538">
        <v>3</v>
      </c>
      <c r="G40" s="587">
        <v>5</v>
      </c>
      <c r="H40" s="735"/>
      <c r="I40" s="736"/>
      <c r="J40" s="504" t="s">
        <v>297</v>
      </c>
      <c r="K40" s="534" t="s">
        <v>83</v>
      </c>
      <c r="L40" s="525">
        <v>3</v>
      </c>
      <c r="M40" s="525">
        <v>0</v>
      </c>
      <c r="N40" s="525">
        <v>0</v>
      </c>
      <c r="O40" s="525">
        <v>3</v>
      </c>
      <c r="P40" s="525">
        <v>5</v>
      </c>
      <c r="Q40" s="735"/>
      <c r="R40" s="735"/>
      <c r="S40" s="213" t="s">
        <v>36</v>
      </c>
      <c r="T40" s="183" t="s">
        <v>82</v>
      </c>
      <c r="U40" s="42" t="s">
        <v>83</v>
      </c>
      <c r="V40" s="146">
        <v>3</v>
      </c>
      <c r="W40" s="146">
        <v>0</v>
      </c>
      <c r="X40" s="146">
        <v>0</v>
      </c>
      <c r="Y40" s="146">
        <v>3</v>
      </c>
      <c r="Z40" s="184">
        <v>5</v>
      </c>
      <c r="AA40" s="80"/>
      <c r="AB40" s="9"/>
      <c r="AC40" s="52"/>
      <c r="AD40" s="251"/>
      <c r="AE40" s="251"/>
      <c r="AF40" s="251"/>
      <c r="AG40" s="251"/>
      <c r="AH40" s="505"/>
    </row>
    <row r="41" spans="1:34" ht="16.5" customHeight="1">
      <c r="A41" s="534" t="s">
        <v>380</v>
      </c>
      <c r="B41" s="534" t="s">
        <v>114</v>
      </c>
      <c r="C41" s="538">
        <v>3</v>
      </c>
      <c r="D41" s="538">
        <v>0</v>
      </c>
      <c r="E41" s="538">
        <v>0</v>
      </c>
      <c r="F41" s="538">
        <v>3</v>
      </c>
      <c r="G41" s="741">
        <v>4</v>
      </c>
      <c r="H41" s="735"/>
      <c r="I41" s="736"/>
      <c r="J41" s="557" t="s">
        <v>298</v>
      </c>
      <c r="K41" s="534" t="s">
        <v>85</v>
      </c>
      <c r="L41" s="538">
        <v>3</v>
      </c>
      <c r="M41" s="538">
        <v>0</v>
      </c>
      <c r="N41" s="538">
        <v>0</v>
      </c>
      <c r="O41" s="538">
        <v>3</v>
      </c>
      <c r="P41" s="538">
        <v>4</v>
      </c>
      <c r="Q41" s="735"/>
      <c r="R41" s="735"/>
      <c r="S41" s="213" t="s">
        <v>36</v>
      </c>
      <c r="T41" s="182" t="s">
        <v>80</v>
      </c>
      <c r="U41" s="16" t="s">
        <v>81</v>
      </c>
      <c r="V41" s="19">
        <v>3</v>
      </c>
      <c r="W41" s="19">
        <v>0</v>
      </c>
      <c r="X41" s="19">
        <v>0</v>
      </c>
      <c r="Y41" s="19">
        <v>3</v>
      </c>
      <c r="Z41" s="20">
        <v>4</v>
      </c>
      <c r="AA41" s="80"/>
      <c r="AB41" s="9"/>
      <c r="AC41" s="52"/>
      <c r="AD41" s="251"/>
      <c r="AE41" s="251"/>
      <c r="AF41" s="251"/>
      <c r="AG41" s="251"/>
      <c r="AH41" s="505"/>
    </row>
    <row r="42" spans="1:34">
      <c r="A42" s="534" t="s">
        <v>96</v>
      </c>
      <c r="B42" s="534" t="s">
        <v>97</v>
      </c>
      <c r="C42" s="538">
        <v>2</v>
      </c>
      <c r="D42" s="538">
        <v>2</v>
      </c>
      <c r="E42" s="538">
        <v>0</v>
      </c>
      <c r="F42" s="538">
        <v>3</v>
      </c>
      <c r="G42" s="587">
        <v>5</v>
      </c>
      <c r="H42" s="735"/>
      <c r="I42" s="736"/>
      <c r="J42" s="557" t="s">
        <v>299</v>
      </c>
      <c r="K42" s="534" t="s">
        <v>86</v>
      </c>
      <c r="L42" s="538">
        <v>3</v>
      </c>
      <c r="M42" s="538">
        <v>0</v>
      </c>
      <c r="N42" s="538">
        <v>2</v>
      </c>
      <c r="O42" s="538">
        <v>4</v>
      </c>
      <c r="P42" s="538">
        <v>7</v>
      </c>
      <c r="Q42" s="735"/>
      <c r="R42" s="735"/>
      <c r="S42" s="213" t="s">
        <v>36</v>
      </c>
      <c r="T42" s="557" t="s">
        <v>299</v>
      </c>
      <c r="U42" s="534" t="s">
        <v>86</v>
      </c>
      <c r="V42" s="538">
        <v>3</v>
      </c>
      <c r="W42" s="538">
        <v>0</v>
      </c>
      <c r="X42" s="538">
        <v>2</v>
      </c>
      <c r="Y42" s="538">
        <v>4</v>
      </c>
      <c r="Z42" s="538">
        <v>7</v>
      </c>
      <c r="AA42" s="80"/>
      <c r="AB42" s="9"/>
      <c r="AC42" s="52"/>
      <c r="AD42" s="251"/>
      <c r="AE42" s="251"/>
      <c r="AF42" s="251"/>
      <c r="AG42" s="251"/>
      <c r="AH42" s="505"/>
    </row>
    <row r="43" spans="1:34">
      <c r="A43" s="534" t="s">
        <v>14</v>
      </c>
      <c r="B43" s="534" t="s">
        <v>61</v>
      </c>
      <c r="C43" s="538">
        <v>2</v>
      </c>
      <c r="D43" s="538">
        <v>0</v>
      </c>
      <c r="E43" s="538">
        <v>0</v>
      </c>
      <c r="F43" s="538">
        <v>2</v>
      </c>
      <c r="G43" s="587">
        <v>3</v>
      </c>
      <c r="H43" s="735"/>
      <c r="I43" s="736"/>
      <c r="J43" s="557" t="s">
        <v>300</v>
      </c>
      <c r="K43" s="534" t="s">
        <v>88</v>
      </c>
      <c r="L43" s="538">
        <v>1</v>
      </c>
      <c r="M43" s="538">
        <v>0</v>
      </c>
      <c r="N43" s="538">
        <v>2</v>
      </c>
      <c r="O43" s="538">
        <v>2</v>
      </c>
      <c r="P43" s="538">
        <v>3</v>
      </c>
      <c r="Q43" s="735"/>
      <c r="R43" s="735"/>
      <c r="S43" s="742"/>
      <c r="T43" s="263"/>
      <c r="U43" s="261" t="s">
        <v>37</v>
      </c>
      <c r="V43" s="66">
        <f>SUM(V38:V42)</f>
        <v>15</v>
      </c>
      <c r="W43" s="66">
        <f t="shared" ref="W43:Z43" si="7">SUM(W38:W42)</f>
        <v>0</v>
      </c>
      <c r="X43" s="66">
        <f t="shared" si="7"/>
        <v>2</v>
      </c>
      <c r="Y43" s="66">
        <f t="shared" si="7"/>
        <v>16</v>
      </c>
      <c r="Z43" s="66">
        <f t="shared" si="7"/>
        <v>24</v>
      </c>
      <c r="AA43" s="80"/>
      <c r="AB43" s="9"/>
      <c r="AC43" s="52"/>
      <c r="AD43" s="251"/>
      <c r="AE43" s="251"/>
      <c r="AF43" s="251"/>
      <c r="AG43" s="251"/>
      <c r="AH43" s="505"/>
    </row>
    <row r="44" spans="1:34" ht="15" customHeight="1">
      <c r="A44" s="534" t="s">
        <v>15</v>
      </c>
      <c r="B44" s="534" t="s">
        <v>89</v>
      </c>
      <c r="C44" s="538">
        <v>2</v>
      </c>
      <c r="D44" s="538">
        <v>0</v>
      </c>
      <c r="E44" s="538">
        <v>0</v>
      </c>
      <c r="F44" s="538">
        <v>2</v>
      </c>
      <c r="G44" s="587">
        <v>3</v>
      </c>
      <c r="H44" s="735"/>
      <c r="I44" s="736"/>
      <c r="J44" s="557" t="s">
        <v>301</v>
      </c>
      <c r="K44" s="519" t="s">
        <v>89</v>
      </c>
      <c r="L44" s="551">
        <v>2</v>
      </c>
      <c r="M44" s="551">
        <v>0</v>
      </c>
      <c r="N44" s="551">
        <v>0</v>
      </c>
      <c r="O44" s="551">
        <v>2</v>
      </c>
      <c r="P44" s="513">
        <v>3</v>
      </c>
      <c r="Q44" s="735"/>
      <c r="R44" s="735"/>
      <c r="S44" s="214" t="s">
        <v>38</v>
      </c>
      <c r="T44" s="180" t="s">
        <v>87</v>
      </c>
      <c r="U44" s="42" t="s">
        <v>88</v>
      </c>
      <c r="V44" s="38">
        <v>1</v>
      </c>
      <c r="W44" s="38">
        <v>0</v>
      </c>
      <c r="X44" s="38">
        <v>2</v>
      </c>
      <c r="Y44" s="38">
        <v>2</v>
      </c>
      <c r="Z44" s="185">
        <v>3</v>
      </c>
      <c r="AA44" s="80"/>
      <c r="AB44" s="9"/>
      <c r="AC44" s="52"/>
      <c r="AD44" s="251"/>
      <c r="AE44" s="251"/>
      <c r="AF44" s="251"/>
      <c r="AG44" s="251"/>
      <c r="AH44" s="505"/>
    </row>
    <row r="45" spans="1:34" ht="15" customHeight="1" thickBot="1">
      <c r="A45" s="882" t="s">
        <v>66</v>
      </c>
      <c r="B45" s="883"/>
      <c r="C45" s="510">
        <f>SUM(C38:C44)</f>
        <v>16</v>
      </c>
      <c r="D45" s="510">
        <f t="shared" ref="D45:G45" si="8">SUM(D38:D44)</f>
        <v>2</v>
      </c>
      <c r="E45" s="510">
        <f t="shared" si="8"/>
        <v>4</v>
      </c>
      <c r="F45" s="510">
        <f t="shared" si="8"/>
        <v>19</v>
      </c>
      <c r="G45" s="510">
        <f t="shared" si="8"/>
        <v>30</v>
      </c>
      <c r="H45" s="735"/>
      <c r="I45" s="736"/>
      <c r="J45" s="787" t="s">
        <v>66</v>
      </c>
      <c r="K45" s="788"/>
      <c r="L45" s="559">
        <v>18</v>
      </c>
      <c r="M45" s="559">
        <v>0</v>
      </c>
      <c r="N45" s="559">
        <v>4</v>
      </c>
      <c r="O45" s="559">
        <v>20</v>
      </c>
      <c r="P45" s="559">
        <v>30</v>
      </c>
      <c r="Q45" s="735"/>
      <c r="R45" s="735"/>
      <c r="S45" s="214" t="s">
        <v>38</v>
      </c>
      <c r="T45" s="180" t="s">
        <v>15</v>
      </c>
      <c r="U45" s="229" t="s">
        <v>89</v>
      </c>
      <c r="V45" s="251">
        <v>2</v>
      </c>
      <c r="W45" s="251">
        <v>0</v>
      </c>
      <c r="X45" s="251">
        <v>0</v>
      </c>
      <c r="Y45" s="251">
        <v>2</v>
      </c>
      <c r="Z45" s="505">
        <v>3</v>
      </c>
      <c r="AA45" s="80"/>
      <c r="AB45" s="9"/>
      <c r="AC45" s="52"/>
      <c r="AD45" s="251"/>
      <c r="AE45" s="251"/>
      <c r="AF45" s="251"/>
      <c r="AG45" s="251"/>
      <c r="AH45" s="505"/>
    </row>
    <row r="46" spans="1:34" ht="15" customHeight="1">
      <c r="A46" s="254"/>
      <c r="B46" s="255"/>
      <c r="C46" s="258"/>
      <c r="D46" s="258"/>
      <c r="E46" s="258"/>
      <c r="F46" s="258"/>
      <c r="G46" s="259"/>
      <c r="H46" s="735"/>
      <c r="I46" s="736"/>
      <c r="J46" s="180"/>
      <c r="K46" s="41"/>
      <c r="L46" s="251"/>
      <c r="M46" s="251"/>
      <c r="N46" s="251"/>
      <c r="O46" s="251"/>
      <c r="P46" s="505"/>
      <c r="Q46" s="735"/>
      <c r="R46" s="735"/>
      <c r="S46" s="214"/>
      <c r="T46" s="262"/>
      <c r="U46" s="263" t="s">
        <v>39</v>
      </c>
      <c r="V46" s="66">
        <f>SUM(V44:V45)</f>
        <v>3</v>
      </c>
      <c r="W46" s="66">
        <f t="shared" ref="W46:Z46" si="9">SUM(W44:W45)</f>
        <v>0</v>
      </c>
      <c r="X46" s="66">
        <f t="shared" si="9"/>
        <v>2</v>
      </c>
      <c r="Y46" s="66">
        <f t="shared" si="9"/>
        <v>4</v>
      </c>
      <c r="Z46" s="66">
        <f t="shared" si="9"/>
        <v>6</v>
      </c>
      <c r="AA46" s="80"/>
      <c r="AB46" s="9"/>
      <c r="AC46" s="52"/>
      <c r="AD46" s="251"/>
      <c r="AE46" s="251"/>
      <c r="AF46" s="251"/>
      <c r="AG46" s="251"/>
      <c r="AH46" s="505"/>
    </row>
    <row r="47" spans="1:34" ht="15" customHeight="1">
      <c r="A47" s="254"/>
      <c r="B47" s="255"/>
      <c r="C47" s="258"/>
      <c r="D47" s="258"/>
      <c r="E47" s="258"/>
      <c r="F47" s="258"/>
      <c r="G47" s="259"/>
      <c r="H47" s="735"/>
      <c r="I47" s="736"/>
      <c r="J47" s="180"/>
      <c r="K47" s="41"/>
      <c r="L47" s="251"/>
      <c r="M47" s="251"/>
      <c r="N47" s="251"/>
      <c r="O47" s="251"/>
      <c r="P47" s="505"/>
      <c r="Q47" s="735"/>
      <c r="R47" s="735"/>
      <c r="S47" s="742"/>
      <c r="T47" s="249" t="s">
        <v>40</v>
      </c>
      <c r="U47" s="250"/>
      <c r="V47" s="11">
        <f>V46+V43</f>
        <v>18</v>
      </c>
      <c r="W47" s="11">
        <f>W46+W43</f>
        <v>0</v>
      </c>
      <c r="X47" s="11">
        <f>X46+X43</f>
        <v>4</v>
      </c>
      <c r="Y47" s="11">
        <v>20</v>
      </c>
      <c r="Z47" s="12">
        <f>Z46+Z43</f>
        <v>30</v>
      </c>
      <c r="AA47" s="80"/>
      <c r="AB47" s="9"/>
      <c r="AC47" s="52"/>
      <c r="AD47" s="251"/>
      <c r="AE47" s="251"/>
      <c r="AF47" s="251"/>
      <c r="AG47" s="251"/>
      <c r="AH47" s="505"/>
    </row>
    <row r="48" spans="1:34">
      <c r="A48" s="254"/>
      <c r="B48" s="255"/>
      <c r="C48" s="258"/>
      <c r="D48" s="258"/>
      <c r="E48" s="258"/>
      <c r="F48" s="258"/>
      <c r="G48" s="259"/>
      <c r="H48" s="735"/>
      <c r="I48" s="736"/>
      <c r="J48" s="789"/>
      <c r="K48" s="790"/>
      <c r="L48" s="11"/>
      <c r="M48" s="11"/>
      <c r="N48" s="11"/>
      <c r="O48" s="11"/>
      <c r="P48" s="12"/>
      <c r="Q48" s="735"/>
      <c r="R48" s="736"/>
      <c r="S48" s="735"/>
      <c r="T48" s="255"/>
      <c r="U48" s="255"/>
      <c r="V48" s="258"/>
      <c r="W48" s="258"/>
      <c r="X48" s="258"/>
      <c r="Y48" s="258"/>
      <c r="Z48" s="259"/>
      <c r="AA48" s="80"/>
      <c r="AB48" s="260" t="s">
        <v>40</v>
      </c>
      <c r="AC48" s="56"/>
      <c r="AD48" s="19">
        <f>SUM(AD38:AD47)</f>
        <v>6</v>
      </c>
      <c r="AE48" s="19">
        <f t="shared" ref="AE48:AH48" si="10">SUM(AE38:AE47)</f>
        <v>0</v>
      </c>
      <c r="AF48" s="19">
        <f t="shared" si="10"/>
        <v>0</v>
      </c>
      <c r="AG48" s="19">
        <f t="shared" si="10"/>
        <v>6</v>
      </c>
      <c r="AH48" s="19">
        <f t="shared" si="10"/>
        <v>8</v>
      </c>
    </row>
    <row r="49" spans="1:34">
      <c r="A49" s="254"/>
      <c r="B49" s="255"/>
      <c r="C49" s="258"/>
      <c r="D49" s="258"/>
      <c r="E49" s="258"/>
      <c r="F49" s="258"/>
      <c r="G49" s="259"/>
      <c r="H49" s="735"/>
      <c r="I49" s="736"/>
      <c r="J49" s="255"/>
      <c r="K49" s="255"/>
      <c r="L49" s="258"/>
      <c r="M49" s="258"/>
      <c r="N49" s="258"/>
      <c r="O49" s="258"/>
      <c r="P49" s="259"/>
      <c r="Q49" s="735"/>
      <c r="R49" s="736"/>
      <c r="S49" s="735"/>
      <c r="T49" s="255"/>
      <c r="U49" s="255"/>
      <c r="V49" s="258"/>
      <c r="W49" s="258"/>
      <c r="X49" s="258"/>
      <c r="Y49" s="258"/>
      <c r="Z49" s="259"/>
      <c r="AA49" s="80"/>
      <c r="AB49" s="254"/>
      <c r="AC49" s="68"/>
      <c r="AD49" s="258"/>
      <c r="AE49" s="258"/>
      <c r="AF49" s="258"/>
      <c r="AG49" s="258"/>
      <c r="AH49" s="69"/>
    </row>
    <row r="50" spans="1:34">
      <c r="A50" s="254"/>
      <c r="B50" s="255"/>
      <c r="C50" s="258"/>
      <c r="D50" s="258"/>
      <c r="E50" s="258"/>
      <c r="F50" s="258"/>
      <c r="G50" s="259"/>
      <c r="H50" s="735"/>
      <c r="I50" s="736"/>
      <c r="J50" s="255"/>
      <c r="K50" s="255"/>
      <c r="L50" s="258"/>
      <c r="M50" s="258"/>
      <c r="N50" s="258"/>
      <c r="O50" s="258"/>
      <c r="P50" s="259"/>
      <c r="Q50" s="735"/>
      <c r="R50" s="736"/>
      <c r="S50" s="735"/>
      <c r="T50" s="255"/>
      <c r="U50" s="255"/>
      <c r="V50" s="258"/>
      <c r="W50" s="258"/>
      <c r="X50" s="258"/>
      <c r="Y50" s="258"/>
      <c r="Z50" s="259"/>
      <c r="AA50" s="47"/>
      <c r="AB50" s="254"/>
      <c r="AC50" s="68"/>
      <c r="AD50" s="258"/>
      <c r="AE50" s="258"/>
      <c r="AF50" s="258"/>
      <c r="AG50" s="258"/>
      <c r="AH50" s="69"/>
    </row>
    <row r="51" spans="1:34">
      <c r="A51" s="254"/>
      <c r="B51" s="255"/>
      <c r="C51" s="258"/>
      <c r="D51" s="258"/>
      <c r="E51" s="258"/>
      <c r="F51" s="258"/>
      <c r="G51" s="259"/>
      <c r="H51" s="735"/>
      <c r="I51" s="736"/>
      <c r="J51" s="254"/>
      <c r="K51" s="255"/>
      <c r="L51" s="258"/>
      <c r="M51" s="258"/>
      <c r="N51" s="258"/>
      <c r="O51" s="258"/>
      <c r="P51" s="259"/>
      <c r="Q51" s="735"/>
      <c r="R51" s="736"/>
      <c r="S51" s="735"/>
      <c r="T51" s="735"/>
      <c r="U51" s="735"/>
      <c r="V51" s="735"/>
      <c r="W51" s="735"/>
      <c r="X51" s="735"/>
      <c r="Y51" s="735"/>
      <c r="Z51" s="736"/>
      <c r="AA51" s="80"/>
      <c r="AB51" s="254"/>
      <c r="AC51" s="68"/>
      <c r="AD51" s="258"/>
      <c r="AE51" s="258"/>
      <c r="AF51" s="258"/>
      <c r="AG51" s="258"/>
      <c r="AH51" s="69"/>
    </row>
    <row r="52" spans="1:34">
      <c r="A52" s="796" t="s">
        <v>24</v>
      </c>
      <c r="B52" s="791"/>
      <c r="C52" s="791"/>
      <c r="D52" s="791"/>
      <c r="E52" s="791"/>
      <c r="F52" s="791"/>
      <c r="G52" s="792"/>
      <c r="H52" s="735"/>
      <c r="I52" s="736"/>
      <c r="J52" s="796" t="s">
        <v>24</v>
      </c>
      <c r="K52" s="791"/>
      <c r="L52" s="791"/>
      <c r="M52" s="791"/>
      <c r="N52" s="791"/>
      <c r="O52" s="791"/>
      <c r="P52" s="792"/>
      <c r="Q52" s="735"/>
      <c r="R52" s="736"/>
      <c r="S52" s="815" t="s">
        <v>24</v>
      </c>
      <c r="T52" s="815"/>
      <c r="U52" s="815"/>
      <c r="V52" s="815"/>
      <c r="W52" s="815"/>
      <c r="X52" s="815"/>
      <c r="Y52" s="815"/>
      <c r="Z52" s="816"/>
      <c r="AA52" s="80"/>
      <c r="AB52" s="796" t="s">
        <v>24</v>
      </c>
      <c r="AC52" s="791"/>
      <c r="AD52" s="791"/>
      <c r="AE52" s="791"/>
      <c r="AF52" s="791"/>
      <c r="AG52" s="791"/>
      <c r="AH52" s="792"/>
    </row>
    <row r="53" spans="1:34">
      <c r="A53" s="527" t="s">
        <v>50</v>
      </c>
      <c r="B53" s="527" t="s">
        <v>51</v>
      </c>
      <c r="C53" s="526" t="s">
        <v>7</v>
      </c>
      <c r="D53" s="526" t="s">
        <v>52</v>
      </c>
      <c r="E53" s="526" t="s">
        <v>9</v>
      </c>
      <c r="F53" s="526" t="s">
        <v>53</v>
      </c>
      <c r="G53" s="528" t="s">
        <v>54</v>
      </c>
      <c r="H53" s="735"/>
      <c r="I53" s="736"/>
      <c r="J53" s="569" t="s">
        <v>50</v>
      </c>
      <c r="K53" s="566" t="s">
        <v>51</v>
      </c>
      <c r="L53" s="567" t="s">
        <v>7</v>
      </c>
      <c r="M53" s="567" t="s">
        <v>52</v>
      </c>
      <c r="N53" s="567" t="s">
        <v>9</v>
      </c>
      <c r="O53" s="567" t="s">
        <v>53</v>
      </c>
      <c r="P53" s="568" t="s">
        <v>54</v>
      </c>
      <c r="Q53" s="735"/>
      <c r="R53" s="736"/>
      <c r="S53" s="742"/>
      <c r="T53" s="121" t="s">
        <v>5</v>
      </c>
      <c r="U53" s="121" t="s">
        <v>6</v>
      </c>
      <c r="V53" s="4" t="s">
        <v>7</v>
      </c>
      <c r="W53" s="4" t="s">
        <v>8</v>
      </c>
      <c r="X53" s="4" t="s">
        <v>9</v>
      </c>
      <c r="Y53" s="4" t="s">
        <v>10</v>
      </c>
      <c r="Z53" s="562" t="s">
        <v>11</v>
      </c>
      <c r="AA53" s="80"/>
      <c r="AB53" s="2" t="s">
        <v>5</v>
      </c>
      <c r="AC53" s="3" t="s">
        <v>6</v>
      </c>
      <c r="AD53" s="4" t="s">
        <v>7</v>
      </c>
      <c r="AE53" s="4" t="s">
        <v>8</v>
      </c>
      <c r="AF53" s="4" t="s">
        <v>9</v>
      </c>
      <c r="AG53" s="4" t="s">
        <v>10</v>
      </c>
      <c r="AH53" s="562" t="s">
        <v>11</v>
      </c>
    </row>
    <row r="54" spans="1:34">
      <c r="A54" s="534" t="s">
        <v>381</v>
      </c>
      <c r="B54" s="534" t="s">
        <v>382</v>
      </c>
      <c r="C54" s="538">
        <v>3</v>
      </c>
      <c r="D54" s="538">
        <v>0</v>
      </c>
      <c r="E54" s="538">
        <v>0</v>
      </c>
      <c r="F54" s="538">
        <v>3</v>
      </c>
      <c r="G54" s="741">
        <v>6</v>
      </c>
      <c r="H54" s="735"/>
      <c r="I54" s="736"/>
      <c r="J54" s="541" t="s">
        <v>302</v>
      </c>
      <c r="K54" s="536" t="s">
        <v>108</v>
      </c>
      <c r="L54" s="523">
        <v>3</v>
      </c>
      <c r="M54" s="523">
        <v>0</v>
      </c>
      <c r="N54" s="523">
        <v>0</v>
      </c>
      <c r="O54" s="523">
        <v>3</v>
      </c>
      <c r="P54" s="523">
        <v>5</v>
      </c>
      <c r="Q54" s="735"/>
      <c r="R54" s="736"/>
      <c r="S54" s="213" t="s">
        <v>36</v>
      </c>
      <c r="T54" s="174" t="s">
        <v>107</v>
      </c>
      <c r="U54" s="174" t="s">
        <v>108</v>
      </c>
      <c r="V54" s="91">
        <v>3</v>
      </c>
      <c r="W54" s="91">
        <v>0</v>
      </c>
      <c r="X54" s="91">
        <v>0</v>
      </c>
      <c r="Y54" s="91">
        <v>3</v>
      </c>
      <c r="Z54" s="92">
        <v>5</v>
      </c>
      <c r="AA54" s="80"/>
      <c r="AB54" s="94" t="s">
        <v>107</v>
      </c>
      <c r="AC54" s="174" t="s">
        <v>108</v>
      </c>
      <c r="AD54" s="91">
        <v>3</v>
      </c>
      <c r="AE54" s="91">
        <v>0</v>
      </c>
      <c r="AF54" s="91">
        <v>0</v>
      </c>
      <c r="AG54" s="91">
        <v>3</v>
      </c>
      <c r="AH54" s="92">
        <v>5</v>
      </c>
    </row>
    <row r="55" spans="1:34">
      <c r="A55" s="534" t="s">
        <v>383</v>
      </c>
      <c r="B55" s="534" t="s">
        <v>384</v>
      </c>
      <c r="C55" s="538">
        <v>2</v>
      </c>
      <c r="D55" s="538">
        <v>0</v>
      </c>
      <c r="E55" s="538">
        <v>2</v>
      </c>
      <c r="F55" s="538">
        <v>3</v>
      </c>
      <c r="G55" s="741">
        <v>5</v>
      </c>
      <c r="H55" s="735"/>
      <c r="I55" s="736"/>
      <c r="J55" s="545" t="s">
        <v>303</v>
      </c>
      <c r="K55" s="544" t="s">
        <v>304</v>
      </c>
      <c r="L55" s="523">
        <v>0</v>
      </c>
      <c r="M55" s="523">
        <v>0</v>
      </c>
      <c r="N55" s="523">
        <v>4</v>
      </c>
      <c r="O55" s="523">
        <v>2</v>
      </c>
      <c r="P55" s="523">
        <v>4</v>
      </c>
      <c r="Q55" s="735"/>
      <c r="R55" s="736"/>
      <c r="S55" s="213" t="s">
        <v>36</v>
      </c>
      <c r="T55" s="174" t="s">
        <v>100</v>
      </c>
      <c r="U55" s="174" t="s">
        <v>101</v>
      </c>
      <c r="V55" s="95">
        <v>3</v>
      </c>
      <c r="W55" s="95">
        <v>0</v>
      </c>
      <c r="X55" s="95">
        <v>2</v>
      </c>
      <c r="Y55" s="95">
        <v>4</v>
      </c>
      <c r="Z55" s="96">
        <v>7</v>
      </c>
      <c r="AA55" s="80"/>
      <c r="AB55" s="14"/>
      <c r="AC55" s="16"/>
      <c r="AD55" s="19"/>
      <c r="AE55" s="19"/>
      <c r="AF55" s="19"/>
      <c r="AG55" s="19"/>
      <c r="AH55" s="20"/>
    </row>
    <row r="56" spans="1:34" ht="16.5" customHeight="1">
      <c r="A56" s="534" t="s">
        <v>112</v>
      </c>
      <c r="B56" s="534" t="s">
        <v>113</v>
      </c>
      <c r="C56" s="538">
        <v>2</v>
      </c>
      <c r="D56" s="538">
        <v>0</v>
      </c>
      <c r="E56" s="538">
        <v>2</v>
      </c>
      <c r="F56" s="538">
        <v>3</v>
      </c>
      <c r="G56" s="587">
        <v>4</v>
      </c>
      <c r="H56" s="735"/>
      <c r="I56" s="736"/>
      <c r="J56" s="541" t="s">
        <v>305</v>
      </c>
      <c r="K56" s="536" t="s">
        <v>101</v>
      </c>
      <c r="L56" s="517">
        <v>3</v>
      </c>
      <c r="M56" s="517">
        <v>0</v>
      </c>
      <c r="N56" s="517">
        <v>2</v>
      </c>
      <c r="O56" s="517">
        <v>4</v>
      </c>
      <c r="P56" s="517">
        <v>7</v>
      </c>
      <c r="Q56" s="735"/>
      <c r="R56" s="736"/>
      <c r="S56" s="213" t="s">
        <v>36</v>
      </c>
      <c r="T56" s="545" t="s">
        <v>303</v>
      </c>
      <c r="U56" s="544" t="s">
        <v>304</v>
      </c>
      <c r="V56" s="523">
        <v>0</v>
      </c>
      <c r="W56" s="523">
        <v>0</v>
      </c>
      <c r="X56" s="523">
        <v>4</v>
      </c>
      <c r="Y56" s="523">
        <v>2</v>
      </c>
      <c r="Z56" s="523">
        <v>4</v>
      </c>
      <c r="AA56" s="80"/>
      <c r="AB56" s="14"/>
      <c r="AC56" s="16"/>
      <c r="AD56" s="19"/>
      <c r="AE56" s="19"/>
      <c r="AF56" s="19"/>
      <c r="AG56" s="19"/>
      <c r="AH56" s="20"/>
    </row>
    <row r="57" spans="1:34" ht="17.25" customHeight="1">
      <c r="A57" s="534" t="s">
        <v>253</v>
      </c>
      <c r="B57" s="534" t="s">
        <v>254</v>
      </c>
      <c r="C57" s="538">
        <v>3</v>
      </c>
      <c r="D57" s="538">
        <v>0</v>
      </c>
      <c r="E57" s="538">
        <v>0</v>
      </c>
      <c r="F57" s="538">
        <v>3</v>
      </c>
      <c r="G57" s="741">
        <v>5</v>
      </c>
      <c r="H57" s="735"/>
      <c r="I57" s="736"/>
      <c r="J57" s="546" t="s">
        <v>306</v>
      </c>
      <c r="K57" s="544" t="s">
        <v>105</v>
      </c>
      <c r="L57" s="517">
        <v>2</v>
      </c>
      <c r="M57" s="517">
        <v>0</v>
      </c>
      <c r="N57" s="517">
        <v>0</v>
      </c>
      <c r="O57" s="517">
        <v>2</v>
      </c>
      <c r="P57" s="517">
        <v>3</v>
      </c>
      <c r="Q57" s="735"/>
      <c r="R57" s="736"/>
      <c r="S57" s="213" t="s">
        <v>36</v>
      </c>
      <c r="T57" s="546" t="s">
        <v>306</v>
      </c>
      <c r="U57" s="544" t="s">
        <v>105</v>
      </c>
      <c r="V57" s="517">
        <v>2</v>
      </c>
      <c r="W57" s="517">
        <v>0</v>
      </c>
      <c r="X57" s="517">
        <v>0</v>
      </c>
      <c r="Y57" s="517">
        <v>2</v>
      </c>
      <c r="Z57" s="517">
        <v>3</v>
      </c>
      <c r="AA57" s="80"/>
      <c r="AB57" s="9"/>
      <c r="AC57" s="52"/>
      <c r="AD57" s="251"/>
      <c r="AE57" s="251"/>
      <c r="AF57" s="251"/>
      <c r="AG57" s="251"/>
      <c r="AH57" s="505"/>
    </row>
    <row r="58" spans="1:34">
      <c r="A58" s="534" t="s">
        <v>20</v>
      </c>
      <c r="B58" s="534" t="s">
        <v>74</v>
      </c>
      <c r="C58" s="538">
        <v>2</v>
      </c>
      <c r="D58" s="538">
        <v>0</v>
      </c>
      <c r="E58" s="538">
        <v>0</v>
      </c>
      <c r="F58" s="538">
        <v>2</v>
      </c>
      <c r="G58" s="587">
        <v>3</v>
      </c>
      <c r="H58" s="735"/>
      <c r="I58" s="736"/>
      <c r="J58" s="564" t="s">
        <v>307</v>
      </c>
      <c r="K58" s="539" t="s">
        <v>103</v>
      </c>
      <c r="L58" s="523">
        <v>3</v>
      </c>
      <c r="M58" s="523">
        <v>0</v>
      </c>
      <c r="N58" s="523">
        <v>0</v>
      </c>
      <c r="O58" s="523">
        <v>3</v>
      </c>
      <c r="P58" s="523">
        <v>4</v>
      </c>
      <c r="Q58" s="735"/>
      <c r="R58" s="736"/>
      <c r="S58" s="213" t="s">
        <v>36</v>
      </c>
      <c r="T58" s="558" t="s">
        <v>309</v>
      </c>
      <c r="U58" s="534" t="s">
        <v>111</v>
      </c>
      <c r="V58" s="551">
        <v>0</v>
      </c>
      <c r="W58" s="551">
        <v>0</v>
      </c>
      <c r="X58" s="551">
        <v>0</v>
      </c>
      <c r="Y58" s="551">
        <v>0</v>
      </c>
      <c r="Z58" s="551">
        <v>4</v>
      </c>
      <c r="AA58" s="80"/>
      <c r="AB58" s="9"/>
      <c r="AC58" s="52"/>
      <c r="AD58" s="251"/>
      <c r="AE58" s="251"/>
      <c r="AF58" s="251"/>
      <c r="AG58" s="251"/>
      <c r="AH58" s="505"/>
    </row>
    <row r="59" spans="1:34" ht="15" customHeight="1">
      <c r="A59" s="534" t="s">
        <v>21</v>
      </c>
      <c r="B59" s="534" t="s">
        <v>109</v>
      </c>
      <c r="C59" s="538">
        <v>2</v>
      </c>
      <c r="D59" s="538">
        <v>0</v>
      </c>
      <c r="E59" s="538">
        <v>0</v>
      </c>
      <c r="F59" s="538">
        <v>2</v>
      </c>
      <c r="G59" s="587">
        <v>3</v>
      </c>
      <c r="H59" s="735"/>
      <c r="I59" s="736"/>
      <c r="J59" s="521" t="s">
        <v>308</v>
      </c>
      <c r="K59" s="534" t="s">
        <v>109</v>
      </c>
      <c r="L59" s="515">
        <v>2</v>
      </c>
      <c r="M59" s="515">
        <v>0</v>
      </c>
      <c r="N59" s="515">
        <v>0</v>
      </c>
      <c r="O59" s="515">
        <v>2</v>
      </c>
      <c r="P59" s="515">
        <v>3</v>
      </c>
      <c r="Q59" s="735"/>
      <c r="R59" s="736"/>
      <c r="S59" s="213"/>
      <c r="T59" s="263"/>
      <c r="U59" s="261" t="s">
        <v>37</v>
      </c>
      <c r="V59" s="66">
        <f>SUM(V54:V58)</f>
        <v>8</v>
      </c>
      <c r="W59" s="66">
        <f t="shared" ref="W59:Z59" si="11">SUM(W54:W58)</f>
        <v>0</v>
      </c>
      <c r="X59" s="66">
        <f t="shared" si="11"/>
        <v>6</v>
      </c>
      <c r="Y59" s="66">
        <f t="shared" si="11"/>
        <v>11</v>
      </c>
      <c r="Z59" s="66">
        <f t="shared" si="11"/>
        <v>23</v>
      </c>
      <c r="AA59" s="80"/>
      <c r="AB59" s="9"/>
      <c r="AC59" s="52"/>
      <c r="AD59" s="251"/>
      <c r="AE59" s="251"/>
      <c r="AF59" s="251"/>
      <c r="AG59" s="251"/>
      <c r="AH59" s="505"/>
    </row>
    <row r="60" spans="1:34" ht="13.5" customHeight="1">
      <c r="A60" s="534" t="s">
        <v>385</v>
      </c>
      <c r="B60" s="534" t="s">
        <v>111</v>
      </c>
      <c r="C60" s="538">
        <v>0</v>
      </c>
      <c r="D60" s="538">
        <v>0</v>
      </c>
      <c r="E60" s="538">
        <v>0</v>
      </c>
      <c r="F60" s="538">
        <v>0</v>
      </c>
      <c r="G60" s="538">
        <v>4</v>
      </c>
      <c r="H60" s="735"/>
      <c r="I60" s="736"/>
      <c r="J60" s="558" t="s">
        <v>309</v>
      </c>
      <c r="K60" s="534" t="s">
        <v>111</v>
      </c>
      <c r="L60" s="551">
        <v>0</v>
      </c>
      <c r="M60" s="551">
        <v>0</v>
      </c>
      <c r="N60" s="551">
        <v>0</v>
      </c>
      <c r="O60" s="551">
        <v>0</v>
      </c>
      <c r="P60" s="551">
        <v>4</v>
      </c>
      <c r="Q60" s="735"/>
      <c r="R60" s="736"/>
      <c r="S60" s="214" t="s">
        <v>38</v>
      </c>
      <c r="T60" s="175" t="s">
        <v>102</v>
      </c>
      <c r="U60" s="743" t="s">
        <v>103</v>
      </c>
      <c r="V60" s="91">
        <v>3</v>
      </c>
      <c r="W60" s="91">
        <v>0</v>
      </c>
      <c r="X60" s="91">
        <v>0</v>
      </c>
      <c r="Y60" s="91">
        <v>3</v>
      </c>
      <c r="Z60" s="92">
        <v>4</v>
      </c>
      <c r="AA60" s="80"/>
      <c r="AB60" s="9"/>
      <c r="AC60" s="52"/>
      <c r="AD60" s="251"/>
      <c r="AE60" s="251"/>
      <c r="AF60" s="251"/>
      <c r="AG60" s="251"/>
      <c r="AH60" s="505"/>
    </row>
    <row r="61" spans="1:34" ht="16.5" customHeight="1" thickBot="1">
      <c r="A61" s="882" t="s">
        <v>66</v>
      </c>
      <c r="B61" s="883"/>
      <c r="C61" s="317">
        <f>SUM(C54:C60)</f>
        <v>14</v>
      </c>
      <c r="D61" s="317">
        <f t="shared" ref="D61:G61" si="12">SUM(D54:D60)</f>
        <v>0</v>
      </c>
      <c r="E61" s="317">
        <f t="shared" si="12"/>
        <v>4</v>
      </c>
      <c r="F61" s="317">
        <f t="shared" si="12"/>
        <v>16</v>
      </c>
      <c r="G61" s="317">
        <f t="shared" si="12"/>
        <v>30</v>
      </c>
      <c r="H61" s="735"/>
      <c r="I61" s="736"/>
      <c r="J61" s="787" t="s">
        <v>66</v>
      </c>
      <c r="K61" s="788"/>
      <c r="L61" s="565">
        <v>13</v>
      </c>
      <c r="M61" s="565">
        <v>0</v>
      </c>
      <c r="N61" s="565">
        <v>6</v>
      </c>
      <c r="O61" s="565">
        <v>16</v>
      </c>
      <c r="P61" s="565">
        <v>30</v>
      </c>
      <c r="Q61" s="735"/>
      <c r="R61" s="736"/>
      <c r="S61" s="214" t="s">
        <v>38</v>
      </c>
      <c r="T61" s="182" t="s">
        <v>21</v>
      </c>
      <c r="U61" s="228" t="s">
        <v>109</v>
      </c>
      <c r="V61" s="17">
        <v>2</v>
      </c>
      <c r="W61" s="17">
        <v>0</v>
      </c>
      <c r="X61" s="17">
        <v>0</v>
      </c>
      <c r="Y61" s="17">
        <v>2</v>
      </c>
      <c r="Z61" s="18">
        <v>3</v>
      </c>
      <c r="AA61" s="80"/>
      <c r="AB61" s="9"/>
      <c r="AC61" s="52"/>
      <c r="AD61" s="251"/>
      <c r="AE61" s="251"/>
      <c r="AF61" s="251"/>
      <c r="AG61" s="251"/>
      <c r="AH61" s="505"/>
    </row>
    <row r="62" spans="1:34" ht="16.5" customHeight="1">
      <c r="A62" s="126"/>
      <c r="B62" s="548"/>
      <c r="C62" s="548"/>
      <c r="D62" s="548"/>
      <c r="E62" s="548"/>
      <c r="F62" s="548"/>
      <c r="G62" s="127"/>
      <c r="H62" s="735"/>
      <c r="I62" s="736"/>
      <c r="J62" s="182"/>
      <c r="K62" s="42"/>
      <c r="L62" s="17"/>
      <c r="M62" s="17"/>
      <c r="N62" s="17"/>
      <c r="O62" s="17"/>
      <c r="P62" s="17"/>
      <c r="Q62" s="735"/>
      <c r="R62" s="736"/>
      <c r="S62" s="214"/>
      <c r="T62" s="263"/>
      <c r="U62" s="263" t="s">
        <v>39</v>
      </c>
      <c r="V62" s="66">
        <f>SUM(V60:V61)</f>
        <v>5</v>
      </c>
      <c r="W62" s="66">
        <f t="shared" ref="W62:Z62" si="13">SUM(W60:W61)</f>
        <v>0</v>
      </c>
      <c r="X62" s="66">
        <f t="shared" si="13"/>
        <v>0</v>
      </c>
      <c r="Y62" s="66">
        <f t="shared" si="13"/>
        <v>5</v>
      </c>
      <c r="Z62" s="66">
        <f t="shared" si="13"/>
        <v>7</v>
      </c>
      <c r="AA62" s="80"/>
      <c r="AB62" s="9"/>
      <c r="AC62" s="52"/>
      <c r="AD62" s="251"/>
      <c r="AE62" s="251"/>
      <c r="AF62" s="251"/>
      <c r="AG62" s="251"/>
      <c r="AH62" s="505"/>
    </row>
    <row r="63" spans="1:34" ht="15" customHeight="1">
      <c r="A63" s="126"/>
      <c r="B63" s="548"/>
      <c r="C63" s="548"/>
      <c r="D63" s="548"/>
      <c r="E63" s="548"/>
      <c r="F63" s="548"/>
      <c r="G63" s="127"/>
      <c r="H63" s="735"/>
      <c r="I63" s="736"/>
      <c r="J63" s="744"/>
      <c r="K63" s="745"/>
      <c r="L63" s="746"/>
      <c r="M63" s="746"/>
      <c r="N63" s="746"/>
      <c r="O63" s="746"/>
      <c r="P63" s="746"/>
      <c r="Q63" s="735"/>
      <c r="R63" s="736"/>
      <c r="S63" s="742"/>
      <c r="T63" s="249" t="s">
        <v>40</v>
      </c>
      <c r="U63" s="250"/>
      <c r="V63" s="11">
        <f>SUM(V62,V59)</f>
        <v>13</v>
      </c>
      <c r="W63" s="11">
        <f t="shared" ref="W63:Z63" si="14">SUM(W62,W59)</f>
        <v>0</v>
      </c>
      <c r="X63" s="11">
        <f t="shared" si="14"/>
        <v>6</v>
      </c>
      <c r="Y63" s="11">
        <f t="shared" si="14"/>
        <v>16</v>
      </c>
      <c r="Z63" s="11">
        <f t="shared" si="14"/>
        <v>30</v>
      </c>
      <c r="AA63" s="47"/>
      <c r="AB63" s="9"/>
      <c r="AC63" s="52"/>
      <c r="AD63" s="251"/>
      <c r="AE63" s="251"/>
      <c r="AF63" s="251"/>
      <c r="AG63" s="251"/>
      <c r="AH63" s="505"/>
    </row>
    <row r="64" spans="1:34">
      <c r="A64" s="126"/>
      <c r="B64" s="548"/>
      <c r="C64" s="548"/>
      <c r="D64" s="548"/>
      <c r="E64" s="548"/>
      <c r="F64" s="548"/>
      <c r="G64" s="127"/>
      <c r="H64" s="735"/>
      <c r="I64" s="736"/>
      <c r="J64" s="744"/>
      <c r="K64" s="745"/>
      <c r="L64" s="746"/>
      <c r="M64" s="746"/>
      <c r="N64" s="746"/>
      <c r="O64" s="746"/>
      <c r="P64" s="746"/>
      <c r="Q64" s="735"/>
      <c r="R64" s="736"/>
      <c r="S64" s="742"/>
      <c r="T64" s="255"/>
      <c r="U64" s="255"/>
      <c r="V64" s="258"/>
      <c r="W64" s="258"/>
      <c r="X64" s="258"/>
      <c r="Y64" s="258"/>
      <c r="Z64" s="258"/>
      <c r="AA64" s="80"/>
      <c r="AB64" s="260" t="s">
        <v>40</v>
      </c>
      <c r="AC64" s="56"/>
      <c r="AD64" s="11">
        <v>3</v>
      </c>
      <c r="AE64" s="11">
        <v>0</v>
      </c>
      <c r="AF64" s="11">
        <v>0</v>
      </c>
      <c r="AG64" s="11">
        <v>3</v>
      </c>
      <c r="AH64" s="57">
        <v>5</v>
      </c>
    </row>
    <row r="65" spans="1:34">
      <c r="A65" s="254"/>
      <c r="B65" s="255"/>
      <c r="C65" s="24"/>
      <c r="D65" s="24"/>
      <c r="E65" s="24"/>
      <c r="F65" s="24"/>
      <c r="G65" s="25"/>
      <c r="H65" s="735"/>
      <c r="I65" s="736"/>
      <c r="J65" s="254"/>
      <c r="K65" s="255"/>
      <c r="L65" s="24"/>
      <c r="M65" s="24"/>
      <c r="N65" s="24"/>
      <c r="O65" s="24"/>
      <c r="P65" s="25"/>
      <c r="Q65" s="735"/>
      <c r="R65" s="736"/>
      <c r="S65" s="742"/>
      <c r="T65" s="255"/>
      <c r="U65" s="255"/>
      <c r="V65" s="258"/>
      <c r="W65" s="258"/>
      <c r="X65" s="258"/>
      <c r="Y65" s="258"/>
      <c r="Z65" s="259"/>
      <c r="AA65" s="80"/>
      <c r="AB65" s="254"/>
      <c r="AC65" s="68"/>
      <c r="AD65" s="258"/>
      <c r="AE65" s="258"/>
      <c r="AF65" s="258"/>
      <c r="AG65" s="258"/>
      <c r="AH65" s="69"/>
    </row>
    <row r="66" spans="1:34" ht="15" customHeight="1" thickBot="1">
      <c r="A66" s="796" t="s">
        <v>25</v>
      </c>
      <c r="B66" s="791"/>
      <c r="C66" s="791"/>
      <c r="D66" s="791"/>
      <c r="E66" s="791"/>
      <c r="F66" s="791"/>
      <c r="G66" s="792"/>
      <c r="H66" s="735"/>
      <c r="I66" s="736"/>
      <c r="J66" s="791" t="s">
        <v>25</v>
      </c>
      <c r="K66" s="791"/>
      <c r="L66" s="791"/>
      <c r="M66" s="791"/>
      <c r="N66" s="791"/>
      <c r="O66" s="791"/>
      <c r="P66" s="792"/>
      <c r="Q66" s="735"/>
      <c r="R66" s="736"/>
      <c r="S66" s="735"/>
      <c r="T66" s="258"/>
      <c r="U66" s="258" t="s">
        <v>25</v>
      </c>
      <c r="V66" s="258"/>
      <c r="W66" s="258"/>
      <c r="X66" s="258"/>
      <c r="Y66" s="258"/>
      <c r="Z66" s="259"/>
      <c r="AA66" s="80"/>
      <c r="AB66" s="796" t="s">
        <v>25</v>
      </c>
      <c r="AC66" s="791"/>
      <c r="AD66" s="791"/>
      <c r="AE66" s="791"/>
      <c r="AF66" s="791"/>
      <c r="AG66" s="791"/>
      <c r="AH66" s="792"/>
    </row>
    <row r="67" spans="1:34">
      <c r="A67" s="527" t="s">
        <v>50</v>
      </c>
      <c r="B67" s="527" t="s">
        <v>51</v>
      </c>
      <c r="C67" s="526" t="s">
        <v>7</v>
      </c>
      <c r="D67" s="526" t="s">
        <v>52</v>
      </c>
      <c r="E67" s="526" t="s">
        <v>9</v>
      </c>
      <c r="F67" s="526" t="s">
        <v>53</v>
      </c>
      <c r="G67" s="528" t="s">
        <v>54</v>
      </c>
      <c r="H67" s="735"/>
      <c r="I67" s="736"/>
      <c r="J67" s="552" t="s">
        <v>50</v>
      </c>
      <c r="K67" s="553" t="s">
        <v>51</v>
      </c>
      <c r="L67" s="554" t="s">
        <v>7</v>
      </c>
      <c r="M67" s="554" t="s">
        <v>52</v>
      </c>
      <c r="N67" s="554" t="s">
        <v>9</v>
      </c>
      <c r="O67" s="554" t="s">
        <v>53</v>
      </c>
      <c r="P67" s="555" t="s">
        <v>54</v>
      </c>
      <c r="Q67" s="735"/>
      <c r="R67" s="736"/>
      <c r="S67" s="735"/>
      <c r="T67" s="121" t="s">
        <v>5</v>
      </c>
      <c r="U67" s="3" t="s">
        <v>6</v>
      </c>
      <c r="V67" s="4" t="s">
        <v>7</v>
      </c>
      <c r="W67" s="4" t="s">
        <v>8</v>
      </c>
      <c r="X67" s="4" t="s">
        <v>9</v>
      </c>
      <c r="Y67" s="4" t="s">
        <v>10</v>
      </c>
      <c r="Z67" s="562" t="s">
        <v>11</v>
      </c>
      <c r="AA67" s="80"/>
      <c r="AB67" s="2" t="s">
        <v>5</v>
      </c>
      <c r="AC67" s="3" t="s">
        <v>6</v>
      </c>
      <c r="AD67" s="4" t="s">
        <v>7</v>
      </c>
      <c r="AE67" s="4" t="s">
        <v>8</v>
      </c>
      <c r="AF67" s="4" t="s">
        <v>9</v>
      </c>
      <c r="AG67" s="4" t="s">
        <v>10</v>
      </c>
      <c r="AH67" s="562" t="s">
        <v>11</v>
      </c>
    </row>
    <row r="68" spans="1:34">
      <c r="A68" s="534" t="s">
        <v>386</v>
      </c>
      <c r="B68" s="534" t="s">
        <v>387</v>
      </c>
      <c r="C68" s="538">
        <v>2</v>
      </c>
      <c r="D68" s="538">
        <v>0</v>
      </c>
      <c r="E68" s="538">
        <v>2</v>
      </c>
      <c r="F68" s="538">
        <v>3</v>
      </c>
      <c r="G68" s="741">
        <v>5</v>
      </c>
      <c r="H68" s="735"/>
      <c r="I68" s="736"/>
      <c r="J68" s="541" t="s">
        <v>310</v>
      </c>
      <c r="K68" s="536" t="s">
        <v>120</v>
      </c>
      <c r="L68" s="517">
        <v>0</v>
      </c>
      <c r="M68" s="517">
        <v>0</v>
      </c>
      <c r="N68" s="517">
        <v>4</v>
      </c>
      <c r="O68" s="517">
        <v>2</v>
      </c>
      <c r="P68" s="517">
        <v>3</v>
      </c>
      <c r="Q68" s="735"/>
      <c r="R68" s="736"/>
      <c r="S68" s="751" t="s">
        <v>36</v>
      </c>
      <c r="T68" s="174" t="s">
        <v>119</v>
      </c>
      <c r="U68" s="94" t="s">
        <v>120</v>
      </c>
      <c r="V68" s="95">
        <v>0</v>
      </c>
      <c r="W68" s="95">
        <v>0</v>
      </c>
      <c r="X68" s="95">
        <v>4</v>
      </c>
      <c r="Y68" s="95">
        <v>2</v>
      </c>
      <c r="Z68" s="96">
        <v>3</v>
      </c>
      <c r="AA68" s="80"/>
      <c r="AB68" s="175" t="s">
        <v>124</v>
      </c>
      <c r="AC68" s="94" t="s">
        <v>125</v>
      </c>
      <c r="AD68" s="91">
        <v>2</v>
      </c>
      <c r="AE68" s="91">
        <v>0</v>
      </c>
      <c r="AF68" s="91">
        <v>0</v>
      </c>
      <c r="AG68" s="91">
        <v>2</v>
      </c>
      <c r="AH68" s="92">
        <v>3</v>
      </c>
    </row>
    <row r="69" spans="1:34" ht="16.5" customHeight="1">
      <c r="A69" s="534" t="s">
        <v>131</v>
      </c>
      <c r="B69" s="737" t="s">
        <v>132</v>
      </c>
      <c r="C69" s="538">
        <v>2</v>
      </c>
      <c r="D69" s="538">
        <v>0</v>
      </c>
      <c r="E69" s="538">
        <v>2</v>
      </c>
      <c r="F69" s="538">
        <v>3</v>
      </c>
      <c r="G69" s="741">
        <v>5</v>
      </c>
      <c r="H69" s="735"/>
      <c r="I69" s="736"/>
      <c r="J69" s="541" t="s">
        <v>311</v>
      </c>
      <c r="K69" s="536" t="s">
        <v>123</v>
      </c>
      <c r="L69" s="523">
        <v>3</v>
      </c>
      <c r="M69" s="523">
        <v>0</v>
      </c>
      <c r="N69" s="523">
        <v>0</v>
      </c>
      <c r="O69" s="523">
        <v>3</v>
      </c>
      <c r="P69" s="523">
        <v>5</v>
      </c>
      <c r="Q69" s="735"/>
      <c r="R69" s="736"/>
      <c r="S69" s="213" t="s">
        <v>36</v>
      </c>
      <c r="T69" s="174" t="s">
        <v>122</v>
      </c>
      <c r="U69" s="94" t="s">
        <v>123</v>
      </c>
      <c r="V69" s="91">
        <v>3</v>
      </c>
      <c r="W69" s="91">
        <v>0</v>
      </c>
      <c r="X69" s="91">
        <v>0</v>
      </c>
      <c r="Y69" s="91">
        <v>3</v>
      </c>
      <c r="Z69" s="92">
        <v>5</v>
      </c>
      <c r="AA69" s="80"/>
      <c r="AB69" s="93"/>
      <c r="AC69" s="94"/>
      <c r="AD69" s="91"/>
      <c r="AE69" s="91"/>
      <c r="AF69" s="91"/>
      <c r="AG69" s="91"/>
      <c r="AH69" s="92"/>
    </row>
    <row r="70" spans="1:34" ht="15" customHeight="1">
      <c r="A70" s="534" t="s">
        <v>136</v>
      </c>
      <c r="B70" s="534" t="s">
        <v>137</v>
      </c>
      <c r="C70" s="538">
        <v>2</v>
      </c>
      <c r="D70" s="538">
        <v>0</v>
      </c>
      <c r="E70" s="538">
        <v>2</v>
      </c>
      <c r="F70" s="538">
        <v>3</v>
      </c>
      <c r="G70" s="741">
        <v>4</v>
      </c>
      <c r="H70" s="735"/>
      <c r="I70" s="736"/>
      <c r="J70" s="545" t="s">
        <v>297</v>
      </c>
      <c r="K70" s="519" t="s">
        <v>126</v>
      </c>
      <c r="L70" s="523">
        <v>3</v>
      </c>
      <c r="M70" s="523">
        <v>0</v>
      </c>
      <c r="N70" s="523">
        <v>0</v>
      </c>
      <c r="O70" s="523">
        <v>3</v>
      </c>
      <c r="P70" s="523">
        <v>5</v>
      </c>
      <c r="Q70" s="735"/>
      <c r="R70" s="736"/>
      <c r="S70" s="213" t="s">
        <v>36</v>
      </c>
      <c r="T70" s="176" t="s">
        <v>82</v>
      </c>
      <c r="U70" s="41" t="s">
        <v>126</v>
      </c>
      <c r="V70" s="91">
        <v>3</v>
      </c>
      <c r="W70" s="91">
        <v>0</v>
      </c>
      <c r="X70" s="91">
        <v>0</v>
      </c>
      <c r="Y70" s="91">
        <v>3</v>
      </c>
      <c r="Z70" s="92">
        <v>5</v>
      </c>
      <c r="AA70" s="80"/>
      <c r="AB70" s="9"/>
      <c r="AC70" s="52"/>
      <c r="AD70" s="251"/>
      <c r="AE70" s="251"/>
      <c r="AF70" s="251"/>
      <c r="AG70" s="251"/>
      <c r="AH70" s="505"/>
    </row>
    <row r="71" spans="1:34" ht="15.75" customHeight="1">
      <c r="A71" s="534" t="s">
        <v>388</v>
      </c>
      <c r="B71" s="534" t="s">
        <v>83</v>
      </c>
      <c r="C71" s="538">
        <v>3</v>
      </c>
      <c r="D71" s="538">
        <v>0</v>
      </c>
      <c r="E71" s="538">
        <v>0</v>
      </c>
      <c r="F71" s="538">
        <v>3</v>
      </c>
      <c r="G71" s="741">
        <v>5</v>
      </c>
      <c r="H71" s="735"/>
      <c r="I71" s="736"/>
      <c r="J71" s="573" t="s">
        <v>312</v>
      </c>
      <c r="K71" s="542" t="s">
        <v>125</v>
      </c>
      <c r="L71" s="543">
        <v>2</v>
      </c>
      <c r="M71" s="543">
        <v>0</v>
      </c>
      <c r="N71" s="543">
        <v>0</v>
      </c>
      <c r="O71" s="543">
        <v>2</v>
      </c>
      <c r="P71" s="543">
        <v>3</v>
      </c>
      <c r="Q71" s="735"/>
      <c r="R71" s="736"/>
      <c r="S71" s="213" t="s">
        <v>36</v>
      </c>
      <c r="T71" s="175" t="s">
        <v>124</v>
      </c>
      <c r="U71" s="94" t="s">
        <v>125</v>
      </c>
      <c r="V71" s="91">
        <v>2</v>
      </c>
      <c r="W71" s="91">
        <v>0</v>
      </c>
      <c r="X71" s="91">
        <v>0</v>
      </c>
      <c r="Y71" s="91">
        <v>2</v>
      </c>
      <c r="Z71" s="92">
        <v>3</v>
      </c>
      <c r="AA71" s="80"/>
      <c r="AB71" s="9"/>
      <c r="AC71" s="52"/>
      <c r="AD71" s="251"/>
      <c r="AE71" s="251"/>
      <c r="AF71" s="251"/>
      <c r="AG71" s="251"/>
      <c r="AH71" s="505"/>
    </row>
    <row r="72" spans="1:34">
      <c r="A72" s="534" t="s">
        <v>27</v>
      </c>
      <c r="B72" s="534" t="s">
        <v>162</v>
      </c>
      <c r="C72" s="538">
        <v>3</v>
      </c>
      <c r="D72" s="538">
        <v>0</v>
      </c>
      <c r="E72" s="538">
        <v>0</v>
      </c>
      <c r="F72" s="538">
        <v>3</v>
      </c>
      <c r="G72" s="741">
        <v>5</v>
      </c>
      <c r="H72" s="735"/>
      <c r="I72" s="736"/>
      <c r="J72" s="546" t="s">
        <v>27</v>
      </c>
      <c r="K72" s="519" t="s">
        <v>127</v>
      </c>
      <c r="L72" s="523">
        <v>3</v>
      </c>
      <c r="M72" s="523">
        <v>0</v>
      </c>
      <c r="N72" s="523">
        <v>0</v>
      </c>
      <c r="O72" s="523">
        <v>3</v>
      </c>
      <c r="P72" s="523">
        <v>5</v>
      </c>
      <c r="Q72" s="735"/>
      <c r="R72" s="736"/>
      <c r="S72" s="213"/>
      <c r="T72" s="263"/>
      <c r="U72" s="261" t="s">
        <v>37</v>
      </c>
      <c r="V72" s="131">
        <f>SUM(V68:V71)</f>
        <v>8</v>
      </c>
      <c r="W72" s="131">
        <f t="shared" ref="W72:Z72" si="15">SUM(W68:W71)</f>
        <v>0</v>
      </c>
      <c r="X72" s="131">
        <f t="shared" si="15"/>
        <v>4</v>
      </c>
      <c r="Y72" s="131">
        <f t="shared" si="15"/>
        <v>10</v>
      </c>
      <c r="Z72" s="131">
        <f t="shared" si="15"/>
        <v>16</v>
      </c>
      <c r="AA72" s="80"/>
      <c r="AB72" s="9"/>
      <c r="AC72" s="52"/>
      <c r="AD72" s="251"/>
      <c r="AE72" s="251"/>
      <c r="AF72" s="251"/>
      <c r="AG72" s="251"/>
      <c r="AH72" s="505"/>
    </row>
    <row r="73" spans="1:34">
      <c r="A73" s="534" t="s">
        <v>129</v>
      </c>
      <c r="B73" s="534" t="s">
        <v>130</v>
      </c>
      <c r="C73" s="538">
        <v>2</v>
      </c>
      <c r="D73" s="538">
        <v>0</v>
      </c>
      <c r="E73" s="538">
        <v>0</v>
      </c>
      <c r="F73" s="538">
        <v>2</v>
      </c>
      <c r="G73" s="588">
        <v>3</v>
      </c>
      <c r="H73" s="735"/>
      <c r="I73" s="736"/>
      <c r="J73" s="546" t="s">
        <v>27</v>
      </c>
      <c r="K73" s="544" t="s">
        <v>144</v>
      </c>
      <c r="L73" s="523">
        <v>3</v>
      </c>
      <c r="M73" s="523">
        <v>0</v>
      </c>
      <c r="N73" s="523">
        <v>0</v>
      </c>
      <c r="O73" s="523">
        <v>3</v>
      </c>
      <c r="P73" s="523">
        <v>5</v>
      </c>
      <c r="Q73" s="735"/>
      <c r="R73" s="736"/>
      <c r="S73" s="214" t="s">
        <v>38</v>
      </c>
      <c r="T73" s="193" t="s">
        <v>129</v>
      </c>
      <c r="U73" s="42" t="s">
        <v>130</v>
      </c>
      <c r="V73" s="251">
        <v>2</v>
      </c>
      <c r="W73" s="251">
        <v>0</v>
      </c>
      <c r="X73" s="251">
        <v>0</v>
      </c>
      <c r="Y73" s="251">
        <v>2</v>
      </c>
      <c r="Z73" s="505">
        <v>3</v>
      </c>
      <c r="AA73" s="80"/>
      <c r="AB73" s="9"/>
      <c r="AC73" s="52"/>
      <c r="AD73" s="251"/>
      <c r="AE73" s="251"/>
      <c r="AF73" s="251"/>
      <c r="AG73" s="251"/>
      <c r="AH73" s="505"/>
    </row>
    <row r="74" spans="1:34">
      <c r="A74" s="747" t="s">
        <v>27</v>
      </c>
      <c r="B74" s="534" t="s">
        <v>128</v>
      </c>
      <c r="C74" s="525">
        <v>2</v>
      </c>
      <c r="D74" s="525">
        <v>0</v>
      </c>
      <c r="E74" s="525">
        <v>0</v>
      </c>
      <c r="F74" s="525">
        <v>2</v>
      </c>
      <c r="G74" s="538">
        <v>3</v>
      </c>
      <c r="H74" s="735"/>
      <c r="I74" s="736"/>
      <c r="J74" s="547" t="s">
        <v>313</v>
      </c>
      <c r="K74" s="534" t="s">
        <v>130</v>
      </c>
      <c r="L74" s="551">
        <v>2</v>
      </c>
      <c r="M74" s="551">
        <v>0</v>
      </c>
      <c r="N74" s="551">
        <v>0</v>
      </c>
      <c r="O74" s="551">
        <v>2</v>
      </c>
      <c r="P74" s="513">
        <v>3</v>
      </c>
      <c r="Q74" s="735"/>
      <c r="R74" s="736"/>
      <c r="S74" s="214" t="s">
        <v>38</v>
      </c>
      <c r="T74" s="177" t="s">
        <v>27</v>
      </c>
      <c r="U74" s="41" t="s">
        <v>127</v>
      </c>
      <c r="V74" s="91">
        <v>3</v>
      </c>
      <c r="W74" s="91">
        <v>0</v>
      </c>
      <c r="X74" s="91">
        <v>0</v>
      </c>
      <c r="Y74" s="91">
        <v>3</v>
      </c>
      <c r="Z74" s="92">
        <v>5</v>
      </c>
      <c r="AA74" s="80"/>
      <c r="AB74" s="9"/>
      <c r="AC74" s="52"/>
      <c r="AD74" s="251"/>
      <c r="AE74" s="251"/>
      <c r="AF74" s="251"/>
      <c r="AG74" s="251"/>
      <c r="AH74" s="505"/>
    </row>
    <row r="75" spans="1:34" ht="15.75" thickBot="1">
      <c r="A75" s="884" t="s">
        <v>66</v>
      </c>
      <c r="B75" s="884"/>
      <c r="C75" s="510">
        <f>SUM(C68:C74)</f>
        <v>16</v>
      </c>
      <c r="D75" s="510">
        <f t="shared" ref="D75:G75" si="16">SUM(D68:D74)</f>
        <v>0</v>
      </c>
      <c r="E75" s="510">
        <f t="shared" si="16"/>
        <v>6</v>
      </c>
      <c r="F75" s="510">
        <f t="shared" si="16"/>
        <v>19</v>
      </c>
      <c r="G75" s="510">
        <f t="shared" si="16"/>
        <v>30</v>
      </c>
      <c r="H75" s="735"/>
      <c r="I75" s="736"/>
      <c r="J75" s="787" t="s">
        <v>66</v>
      </c>
      <c r="K75" s="788"/>
      <c r="L75" s="559">
        <v>16</v>
      </c>
      <c r="M75" s="559">
        <v>0</v>
      </c>
      <c r="N75" s="559">
        <v>4</v>
      </c>
      <c r="O75" s="559">
        <v>18</v>
      </c>
      <c r="P75" s="559">
        <v>29</v>
      </c>
      <c r="Q75" s="735"/>
      <c r="R75" s="736"/>
      <c r="S75" s="214" t="s">
        <v>38</v>
      </c>
      <c r="T75" s="546" t="s">
        <v>27</v>
      </c>
      <c r="U75" s="544" t="s">
        <v>144</v>
      </c>
      <c r="V75" s="523">
        <v>3</v>
      </c>
      <c r="W75" s="523">
        <v>0</v>
      </c>
      <c r="X75" s="523">
        <v>0</v>
      </c>
      <c r="Y75" s="523">
        <v>3</v>
      </c>
      <c r="Z75" s="523">
        <v>5</v>
      </c>
      <c r="AA75" s="80"/>
      <c r="AB75" s="9"/>
      <c r="AC75" s="52"/>
      <c r="AD75" s="251"/>
      <c r="AE75" s="251"/>
      <c r="AF75" s="251"/>
      <c r="AG75" s="251"/>
      <c r="AH75" s="505"/>
    </row>
    <row r="76" spans="1:34">
      <c r="A76" s="254"/>
      <c r="B76" s="255"/>
      <c r="C76" s="258"/>
      <c r="D76" s="258"/>
      <c r="E76" s="258"/>
      <c r="F76" s="258"/>
      <c r="G76" s="259"/>
      <c r="H76" s="735"/>
      <c r="I76" s="736"/>
      <c r="J76" s="254"/>
      <c r="K76" s="255"/>
      <c r="L76" s="258"/>
      <c r="M76" s="258"/>
      <c r="N76" s="258"/>
      <c r="O76" s="258"/>
      <c r="P76" s="111"/>
      <c r="Q76" s="735"/>
      <c r="R76" s="736"/>
      <c r="S76" s="214"/>
      <c r="T76" s="828" t="s">
        <v>39</v>
      </c>
      <c r="U76" s="812"/>
      <c r="V76" s="66">
        <f>SUM(V73:V75)</f>
        <v>8</v>
      </c>
      <c r="W76" s="66">
        <f t="shared" ref="W76:Z76" si="17">SUM(W73:W75)</f>
        <v>0</v>
      </c>
      <c r="X76" s="66">
        <f t="shared" si="17"/>
        <v>0</v>
      </c>
      <c r="Y76" s="66">
        <f t="shared" si="17"/>
        <v>8</v>
      </c>
      <c r="Z76" s="66">
        <f t="shared" si="17"/>
        <v>13</v>
      </c>
      <c r="AA76" s="80"/>
      <c r="AB76" s="9"/>
      <c r="AC76" s="52"/>
      <c r="AD76" s="251"/>
      <c r="AE76" s="251"/>
      <c r="AF76" s="251"/>
      <c r="AG76" s="251"/>
      <c r="AH76" s="505"/>
    </row>
    <row r="77" spans="1:34">
      <c r="A77" s="254"/>
      <c r="B77" s="255"/>
      <c r="C77" s="258"/>
      <c r="D77" s="258"/>
      <c r="E77" s="258"/>
      <c r="F77" s="258"/>
      <c r="G77" s="259"/>
      <c r="H77" s="735"/>
      <c r="I77" s="736"/>
      <c r="J77" s="254"/>
      <c r="K77" s="255"/>
      <c r="L77" s="258"/>
      <c r="M77" s="258"/>
      <c r="N77" s="258"/>
      <c r="O77" s="258"/>
      <c r="P77" s="259"/>
      <c r="Q77" s="735"/>
      <c r="R77" s="736"/>
      <c r="S77" s="213"/>
      <c r="T77" s="249" t="s">
        <v>40</v>
      </c>
      <c r="U77" s="250"/>
      <c r="V77" s="11">
        <f>V76+V72</f>
        <v>16</v>
      </c>
      <c r="W77" s="11">
        <f>W76+W72</f>
        <v>0</v>
      </c>
      <c r="X77" s="11">
        <f>X76+X72</f>
        <v>4</v>
      </c>
      <c r="Y77" s="11">
        <f>Y76+Y72</f>
        <v>18</v>
      </c>
      <c r="Z77" s="12">
        <f>Z76+Z72</f>
        <v>29</v>
      </c>
      <c r="AA77" s="47"/>
      <c r="AB77" s="260" t="s">
        <v>40</v>
      </c>
      <c r="AC77" s="56"/>
      <c r="AD77" s="11">
        <f>SUM(AD68:AD76)</f>
        <v>2</v>
      </c>
      <c r="AE77" s="11">
        <f>SUM(AE68:AE76)</f>
        <v>0</v>
      </c>
      <c r="AF77" s="11">
        <f>SUM(AF68:AF76)</f>
        <v>0</v>
      </c>
      <c r="AG77" s="11">
        <f>SUM(AG68:AG76)</f>
        <v>2</v>
      </c>
      <c r="AH77" s="11">
        <f>SUM(AH68:AH76)</f>
        <v>3</v>
      </c>
    </row>
    <row r="78" spans="1:34" ht="15" customHeight="1">
      <c r="A78" s="254"/>
      <c r="B78" s="255"/>
      <c r="C78" s="258"/>
      <c r="D78" s="258"/>
      <c r="E78" s="258"/>
      <c r="F78" s="258"/>
      <c r="G78" s="259"/>
      <c r="H78" s="735"/>
      <c r="I78" s="736"/>
      <c r="J78" s="254"/>
      <c r="K78" s="255"/>
      <c r="L78" s="258"/>
      <c r="M78" s="258"/>
      <c r="N78" s="258"/>
      <c r="O78" s="258"/>
      <c r="P78" s="259"/>
      <c r="Q78" s="735"/>
      <c r="R78" s="736"/>
      <c r="S78" s="742"/>
      <c r="T78" s="735"/>
      <c r="U78" s="735"/>
      <c r="V78" s="735"/>
      <c r="W78" s="735"/>
      <c r="X78" s="735"/>
      <c r="Y78" s="735"/>
      <c r="Z78" s="736"/>
      <c r="AA78" s="47"/>
      <c r="AB78" s="254"/>
      <c r="AC78" s="68"/>
      <c r="AD78" s="258"/>
      <c r="AE78" s="258"/>
      <c r="AF78" s="258"/>
      <c r="AG78" s="258"/>
      <c r="AH78" s="69"/>
    </row>
    <row r="79" spans="1:34" ht="15" customHeight="1" thickBot="1">
      <c r="A79" s="796" t="s">
        <v>26</v>
      </c>
      <c r="B79" s="791"/>
      <c r="C79" s="791"/>
      <c r="D79" s="791"/>
      <c r="E79" s="791"/>
      <c r="F79" s="791"/>
      <c r="G79" s="792"/>
      <c r="H79" s="735"/>
      <c r="I79" s="736"/>
      <c r="J79" s="796" t="s">
        <v>26</v>
      </c>
      <c r="K79" s="791"/>
      <c r="L79" s="791"/>
      <c r="M79" s="791"/>
      <c r="N79" s="791"/>
      <c r="O79" s="791"/>
      <c r="P79" s="792"/>
      <c r="Q79" s="735"/>
      <c r="R79" s="736"/>
      <c r="S79" s="735"/>
      <c r="T79" s="258"/>
      <c r="U79" s="258" t="s">
        <v>26</v>
      </c>
      <c r="V79" s="258"/>
      <c r="W79" s="258"/>
      <c r="X79" s="258"/>
      <c r="Y79" s="258"/>
      <c r="Z79" s="259"/>
      <c r="AA79" s="80"/>
      <c r="AB79" s="796" t="s">
        <v>26</v>
      </c>
      <c r="AC79" s="791"/>
      <c r="AD79" s="791"/>
      <c r="AE79" s="791"/>
      <c r="AF79" s="791"/>
      <c r="AG79" s="791"/>
      <c r="AH79" s="792"/>
    </row>
    <row r="80" spans="1:34">
      <c r="A80" s="527" t="s">
        <v>50</v>
      </c>
      <c r="B80" s="527" t="s">
        <v>51</v>
      </c>
      <c r="C80" s="526" t="s">
        <v>7</v>
      </c>
      <c r="D80" s="526" t="s">
        <v>52</v>
      </c>
      <c r="E80" s="526" t="s">
        <v>9</v>
      </c>
      <c r="F80" s="526" t="s">
        <v>53</v>
      </c>
      <c r="G80" s="528" t="s">
        <v>54</v>
      </c>
      <c r="H80" s="735"/>
      <c r="I80" s="736"/>
      <c r="J80" s="552" t="s">
        <v>50</v>
      </c>
      <c r="K80" s="553" t="s">
        <v>51</v>
      </c>
      <c r="L80" s="554" t="s">
        <v>7</v>
      </c>
      <c r="M80" s="554" t="s">
        <v>52</v>
      </c>
      <c r="N80" s="554" t="s">
        <v>9</v>
      </c>
      <c r="O80" s="554" t="s">
        <v>53</v>
      </c>
      <c r="P80" s="555" t="s">
        <v>54</v>
      </c>
      <c r="Q80" s="735"/>
      <c r="R80" s="736"/>
      <c r="S80" s="735"/>
      <c r="T80" s="121" t="s">
        <v>5</v>
      </c>
      <c r="U80" s="3" t="s">
        <v>6</v>
      </c>
      <c r="V80" s="4" t="s">
        <v>7</v>
      </c>
      <c r="W80" s="4" t="s">
        <v>8</v>
      </c>
      <c r="X80" s="4" t="s">
        <v>9</v>
      </c>
      <c r="Y80" s="4" t="s">
        <v>10</v>
      </c>
      <c r="Z80" s="562" t="s">
        <v>11</v>
      </c>
      <c r="AA80" s="80"/>
      <c r="AB80" s="2" t="s">
        <v>5</v>
      </c>
      <c r="AC80" s="3" t="s">
        <v>6</v>
      </c>
      <c r="AD80" s="4" t="s">
        <v>7</v>
      </c>
      <c r="AE80" s="4" t="s">
        <v>8</v>
      </c>
      <c r="AF80" s="4" t="s">
        <v>9</v>
      </c>
      <c r="AG80" s="4" t="s">
        <v>10</v>
      </c>
      <c r="AH80" s="562" t="s">
        <v>11</v>
      </c>
    </row>
    <row r="81" spans="1:34">
      <c r="A81" s="509" t="s">
        <v>389</v>
      </c>
      <c r="B81" s="509" t="s">
        <v>390</v>
      </c>
      <c r="C81" s="538">
        <v>2</v>
      </c>
      <c r="D81" s="538">
        <v>0</v>
      </c>
      <c r="E81" s="538">
        <v>2</v>
      </c>
      <c r="F81" s="538">
        <v>3</v>
      </c>
      <c r="G81" s="587">
        <v>5</v>
      </c>
      <c r="H81" s="735"/>
      <c r="I81" s="736"/>
      <c r="J81" s="541" t="s">
        <v>314</v>
      </c>
      <c r="K81" s="536" t="s">
        <v>140</v>
      </c>
      <c r="L81" s="523">
        <v>0</v>
      </c>
      <c r="M81" s="523">
        <v>0</v>
      </c>
      <c r="N81" s="523">
        <v>4</v>
      </c>
      <c r="O81" s="523">
        <v>2</v>
      </c>
      <c r="P81" s="523">
        <v>3</v>
      </c>
      <c r="Q81" s="735"/>
      <c r="R81" s="736"/>
      <c r="S81" s="752" t="s">
        <v>36</v>
      </c>
      <c r="T81" s="541" t="s">
        <v>315</v>
      </c>
      <c r="U81" s="536" t="s">
        <v>99</v>
      </c>
      <c r="V81" s="523">
        <v>2</v>
      </c>
      <c r="W81" s="523">
        <v>0</v>
      </c>
      <c r="X81" s="523">
        <v>0</v>
      </c>
      <c r="Y81" s="523">
        <v>2</v>
      </c>
      <c r="Z81" s="523">
        <v>3</v>
      </c>
      <c r="AA81" s="80"/>
      <c r="AB81" s="133" t="s">
        <v>141</v>
      </c>
      <c r="AC81" s="94" t="s">
        <v>142</v>
      </c>
      <c r="AD81" s="91">
        <v>3</v>
      </c>
      <c r="AE81" s="91">
        <v>0</v>
      </c>
      <c r="AF81" s="91">
        <v>0</v>
      </c>
      <c r="AG81" s="91">
        <v>3</v>
      </c>
      <c r="AH81" s="92">
        <v>5</v>
      </c>
    </row>
    <row r="82" spans="1:34">
      <c r="A82" s="534" t="s">
        <v>388</v>
      </c>
      <c r="B82" s="534" t="s">
        <v>126</v>
      </c>
      <c r="C82" s="538">
        <v>3</v>
      </c>
      <c r="D82" s="538">
        <v>0</v>
      </c>
      <c r="E82" s="538">
        <v>0</v>
      </c>
      <c r="F82" s="538">
        <v>3</v>
      </c>
      <c r="G82" s="587">
        <v>5</v>
      </c>
      <c r="H82" s="735"/>
      <c r="I82" s="736"/>
      <c r="J82" s="541" t="s">
        <v>315</v>
      </c>
      <c r="K82" s="536" t="s">
        <v>99</v>
      </c>
      <c r="L82" s="523">
        <v>2</v>
      </c>
      <c r="M82" s="523">
        <v>0</v>
      </c>
      <c r="N82" s="523">
        <v>0</v>
      </c>
      <c r="O82" s="523">
        <v>2</v>
      </c>
      <c r="P82" s="523">
        <v>3</v>
      </c>
      <c r="Q82" s="735"/>
      <c r="R82" s="736"/>
      <c r="S82" s="213" t="s">
        <v>36</v>
      </c>
      <c r="T82" s="174" t="s">
        <v>139</v>
      </c>
      <c r="U82" s="94" t="s">
        <v>140</v>
      </c>
      <c r="V82" s="91">
        <v>0</v>
      </c>
      <c r="W82" s="91">
        <v>0</v>
      </c>
      <c r="X82" s="91">
        <v>4</v>
      </c>
      <c r="Y82" s="91">
        <v>2</v>
      </c>
      <c r="Z82" s="92">
        <v>3</v>
      </c>
      <c r="AA82" s="80"/>
      <c r="AB82" s="106"/>
      <c r="AC82" s="94"/>
      <c r="AD82" s="95"/>
      <c r="AE82" s="95"/>
      <c r="AF82" s="95"/>
      <c r="AG82" s="95"/>
      <c r="AH82" s="96"/>
    </row>
    <row r="83" spans="1:34">
      <c r="A83" s="534" t="s">
        <v>149</v>
      </c>
      <c r="B83" s="737" t="s">
        <v>150</v>
      </c>
      <c r="C83" s="538">
        <v>3</v>
      </c>
      <c r="D83" s="538">
        <v>0</v>
      </c>
      <c r="E83" s="538">
        <v>0</v>
      </c>
      <c r="F83" s="538">
        <v>3</v>
      </c>
      <c r="G83" s="587">
        <v>6</v>
      </c>
      <c r="H83" s="735"/>
      <c r="I83" s="736"/>
      <c r="J83" s="541" t="s">
        <v>316</v>
      </c>
      <c r="K83" s="536" t="s">
        <v>106</v>
      </c>
      <c r="L83" s="523">
        <v>0</v>
      </c>
      <c r="M83" s="523">
        <v>0</v>
      </c>
      <c r="N83" s="523">
        <v>4</v>
      </c>
      <c r="O83" s="523">
        <v>2</v>
      </c>
      <c r="P83" s="523">
        <v>3</v>
      </c>
      <c r="Q83" s="735"/>
      <c r="R83" s="736"/>
      <c r="S83" s="213" t="s">
        <v>36</v>
      </c>
      <c r="T83" s="175" t="s">
        <v>141</v>
      </c>
      <c r="U83" s="94" t="s">
        <v>142</v>
      </c>
      <c r="V83" s="91">
        <v>3</v>
      </c>
      <c r="W83" s="91">
        <v>0</v>
      </c>
      <c r="X83" s="91">
        <v>0</v>
      </c>
      <c r="Y83" s="91">
        <v>3</v>
      </c>
      <c r="Z83" s="92">
        <v>5</v>
      </c>
      <c r="AA83" s="80"/>
      <c r="AB83" s="9"/>
      <c r="AC83" s="52"/>
      <c r="AD83" s="251"/>
      <c r="AE83" s="251"/>
      <c r="AF83" s="251"/>
      <c r="AG83" s="251"/>
      <c r="AH83" s="505"/>
    </row>
    <row r="84" spans="1:34">
      <c r="A84" s="534" t="s">
        <v>27</v>
      </c>
      <c r="B84" s="534" t="s">
        <v>151</v>
      </c>
      <c r="C84" s="538">
        <v>3</v>
      </c>
      <c r="D84" s="538">
        <v>0</v>
      </c>
      <c r="E84" s="538">
        <v>0</v>
      </c>
      <c r="F84" s="538">
        <v>3</v>
      </c>
      <c r="G84" s="587">
        <v>5</v>
      </c>
      <c r="H84" s="735"/>
      <c r="I84" s="736"/>
      <c r="J84" s="545" t="s">
        <v>297</v>
      </c>
      <c r="K84" s="519" t="s">
        <v>143</v>
      </c>
      <c r="L84" s="523">
        <v>3</v>
      </c>
      <c r="M84" s="523">
        <v>0</v>
      </c>
      <c r="N84" s="523">
        <v>0</v>
      </c>
      <c r="O84" s="523">
        <v>3</v>
      </c>
      <c r="P84" s="523">
        <v>5</v>
      </c>
      <c r="Q84" s="735"/>
      <c r="R84" s="736"/>
      <c r="S84" s="213" t="s">
        <v>36</v>
      </c>
      <c r="T84" s="176" t="s">
        <v>82</v>
      </c>
      <c r="U84" s="41" t="s">
        <v>143</v>
      </c>
      <c r="V84" s="91">
        <v>3</v>
      </c>
      <c r="W84" s="91">
        <v>0</v>
      </c>
      <c r="X84" s="91">
        <v>0</v>
      </c>
      <c r="Y84" s="91">
        <v>3</v>
      </c>
      <c r="Z84" s="92">
        <v>5</v>
      </c>
      <c r="AA84" s="80"/>
      <c r="AB84" s="9"/>
      <c r="AC84" s="52"/>
      <c r="AD84" s="251"/>
      <c r="AE84" s="251"/>
      <c r="AF84" s="251"/>
      <c r="AG84" s="251"/>
      <c r="AH84" s="505"/>
    </row>
    <row r="85" spans="1:34">
      <c r="A85" s="534" t="s">
        <v>27</v>
      </c>
      <c r="B85" s="534" t="s">
        <v>172</v>
      </c>
      <c r="C85" s="538">
        <v>3</v>
      </c>
      <c r="D85" s="538">
        <v>0</v>
      </c>
      <c r="E85" s="538">
        <v>0</v>
      </c>
      <c r="F85" s="538">
        <v>3</v>
      </c>
      <c r="G85" s="741">
        <v>5</v>
      </c>
      <c r="H85" s="735"/>
      <c r="I85" s="736"/>
      <c r="J85" s="564" t="s">
        <v>317</v>
      </c>
      <c r="K85" s="536" t="s">
        <v>142</v>
      </c>
      <c r="L85" s="523">
        <v>3</v>
      </c>
      <c r="M85" s="523">
        <v>0</v>
      </c>
      <c r="N85" s="523">
        <v>0</v>
      </c>
      <c r="O85" s="523">
        <v>3</v>
      </c>
      <c r="P85" s="523">
        <v>5</v>
      </c>
      <c r="Q85" s="735"/>
      <c r="R85" s="736"/>
      <c r="S85" s="213" t="s">
        <v>36</v>
      </c>
      <c r="T85" s="541" t="s">
        <v>316</v>
      </c>
      <c r="U85" s="536" t="s">
        <v>106</v>
      </c>
      <c r="V85" s="523">
        <v>0</v>
      </c>
      <c r="W85" s="523">
        <v>0</v>
      </c>
      <c r="X85" s="523">
        <v>4</v>
      </c>
      <c r="Y85" s="523">
        <v>2</v>
      </c>
      <c r="Z85" s="523">
        <v>3</v>
      </c>
      <c r="AA85" s="80"/>
      <c r="AB85" s="9"/>
      <c r="AC85" s="52"/>
      <c r="AD85" s="251"/>
      <c r="AE85" s="251"/>
      <c r="AF85" s="251"/>
      <c r="AG85" s="251"/>
      <c r="AH85" s="505"/>
    </row>
    <row r="86" spans="1:34">
      <c r="A86" s="534" t="s">
        <v>391</v>
      </c>
      <c r="B86" s="534" t="s">
        <v>148</v>
      </c>
      <c r="C86" s="538">
        <v>0</v>
      </c>
      <c r="D86" s="538">
        <v>0</v>
      </c>
      <c r="E86" s="538">
        <v>0</v>
      </c>
      <c r="F86" s="538">
        <v>0</v>
      </c>
      <c r="G86" s="538">
        <v>4</v>
      </c>
      <c r="H86" s="735"/>
      <c r="I86" s="736"/>
      <c r="J86" s="541" t="s">
        <v>318</v>
      </c>
      <c r="K86" s="536" t="s">
        <v>146</v>
      </c>
      <c r="L86" s="523">
        <v>3</v>
      </c>
      <c r="M86" s="523">
        <v>2</v>
      </c>
      <c r="N86" s="523">
        <v>0</v>
      </c>
      <c r="O86" s="523">
        <v>4</v>
      </c>
      <c r="P86" s="523">
        <v>7</v>
      </c>
      <c r="Q86" s="735"/>
      <c r="R86" s="736"/>
      <c r="S86" s="213" t="s">
        <v>36</v>
      </c>
      <c r="T86" s="177" t="s">
        <v>147</v>
      </c>
      <c r="U86" s="41" t="s">
        <v>148</v>
      </c>
      <c r="V86" s="37">
        <v>0</v>
      </c>
      <c r="W86" s="37">
        <v>0</v>
      </c>
      <c r="X86" s="37">
        <v>0</v>
      </c>
      <c r="Y86" s="37">
        <v>0</v>
      </c>
      <c r="Z86" s="195">
        <v>4</v>
      </c>
      <c r="AA86" s="80"/>
      <c r="AB86" s="9"/>
      <c r="AC86" s="52"/>
      <c r="AD86" s="251"/>
      <c r="AE86" s="251"/>
      <c r="AF86" s="251"/>
      <c r="AG86" s="251"/>
      <c r="AH86" s="505"/>
    </row>
    <row r="87" spans="1:34">
      <c r="A87" s="884" t="s">
        <v>66</v>
      </c>
      <c r="B87" s="884"/>
      <c r="C87" s="317">
        <f>SUM(C81:C86)</f>
        <v>14</v>
      </c>
      <c r="D87" s="317">
        <f t="shared" ref="D87:G87" si="18">SUM(D81:D86)</f>
        <v>0</v>
      </c>
      <c r="E87" s="317">
        <f t="shared" si="18"/>
        <v>2</v>
      </c>
      <c r="F87" s="317">
        <f t="shared" si="18"/>
        <v>15</v>
      </c>
      <c r="G87" s="317">
        <f t="shared" si="18"/>
        <v>30</v>
      </c>
      <c r="H87" s="735"/>
      <c r="I87" s="736"/>
      <c r="J87" s="546" t="s">
        <v>319</v>
      </c>
      <c r="K87" s="519" t="s">
        <v>148</v>
      </c>
      <c r="L87" s="533">
        <v>0</v>
      </c>
      <c r="M87" s="533">
        <v>0</v>
      </c>
      <c r="N87" s="533">
        <v>0</v>
      </c>
      <c r="O87" s="533">
        <v>0</v>
      </c>
      <c r="P87" s="533">
        <v>4</v>
      </c>
      <c r="Q87" s="735"/>
      <c r="R87" s="736"/>
      <c r="S87" s="213" t="s">
        <v>36</v>
      </c>
      <c r="T87" s="174" t="s">
        <v>145</v>
      </c>
      <c r="U87" s="94" t="s">
        <v>146</v>
      </c>
      <c r="V87" s="91">
        <v>3</v>
      </c>
      <c r="W87" s="91">
        <v>2</v>
      </c>
      <c r="X87" s="91">
        <v>0</v>
      </c>
      <c r="Y87" s="91">
        <v>4</v>
      </c>
      <c r="Z87" s="92">
        <v>7</v>
      </c>
      <c r="AA87" s="47"/>
      <c r="AB87" s="9"/>
      <c r="AC87" s="52"/>
      <c r="AD87" s="251"/>
      <c r="AE87" s="251"/>
      <c r="AF87" s="251"/>
      <c r="AG87" s="251"/>
      <c r="AH87" s="505"/>
    </row>
    <row r="88" spans="1:34" ht="15.75" thickBot="1">
      <c r="A88" s="128"/>
      <c r="B88" s="549"/>
      <c r="C88" s="549"/>
      <c r="D88" s="549"/>
      <c r="E88" s="549"/>
      <c r="F88" s="549"/>
      <c r="G88" s="129"/>
      <c r="H88" s="735"/>
      <c r="I88" s="736"/>
      <c r="J88" s="787" t="s">
        <v>66</v>
      </c>
      <c r="K88" s="788"/>
      <c r="L88" s="565">
        <v>11</v>
      </c>
      <c r="M88" s="565">
        <v>2</v>
      </c>
      <c r="N88" s="565">
        <v>4</v>
      </c>
      <c r="O88" s="565">
        <v>16</v>
      </c>
      <c r="P88" s="565">
        <v>30</v>
      </c>
      <c r="Q88" s="735"/>
      <c r="R88" s="736"/>
      <c r="S88" s="213"/>
      <c r="T88" s="262"/>
      <c r="U88" s="263" t="s">
        <v>37</v>
      </c>
      <c r="V88" s="66">
        <f>SUM(V81:V87)</f>
        <v>11</v>
      </c>
      <c r="W88" s="66">
        <f t="shared" ref="W88:Z88" si="19">SUM(W81:W87)</f>
        <v>2</v>
      </c>
      <c r="X88" s="66">
        <f t="shared" si="19"/>
        <v>8</v>
      </c>
      <c r="Y88" s="66">
        <f t="shared" si="19"/>
        <v>16</v>
      </c>
      <c r="Z88" s="66">
        <f t="shared" si="19"/>
        <v>30</v>
      </c>
      <c r="AA88" s="80"/>
      <c r="AB88" s="9"/>
      <c r="AC88" s="52"/>
      <c r="AD88" s="251"/>
      <c r="AE88" s="251"/>
      <c r="AF88" s="251"/>
      <c r="AG88" s="251"/>
      <c r="AH88" s="505"/>
    </row>
    <row r="89" spans="1:34">
      <c r="A89" s="128"/>
      <c r="B89" s="549"/>
      <c r="C89" s="549"/>
      <c r="D89" s="549"/>
      <c r="E89" s="549"/>
      <c r="F89" s="549"/>
      <c r="G89" s="129"/>
      <c r="H89" s="735"/>
      <c r="I89" s="736"/>
      <c r="J89" s="178"/>
      <c r="K89" s="142"/>
      <c r="L89" s="37"/>
      <c r="M89" s="37"/>
      <c r="N89" s="37"/>
      <c r="O89" s="37"/>
      <c r="P89" s="512"/>
      <c r="Q89" s="735"/>
      <c r="R89" s="736"/>
      <c r="S89" s="742"/>
      <c r="T89" s="177"/>
      <c r="U89" s="103"/>
      <c r="V89" s="91"/>
      <c r="W89" s="91"/>
      <c r="X89" s="91"/>
      <c r="Y89" s="91"/>
      <c r="Z89" s="92"/>
      <c r="AA89" s="80"/>
      <c r="AB89" s="260" t="s">
        <v>40</v>
      </c>
      <c r="AC89" s="56"/>
      <c r="AD89" s="251">
        <f>SUM(AD81:AD82)</f>
        <v>3</v>
      </c>
      <c r="AE89" s="251">
        <f>SUM(AE81:AE82)</f>
        <v>0</v>
      </c>
      <c r="AF89" s="251">
        <f>SUM(AF81:AF82)</f>
        <v>0</v>
      </c>
      <c r="AG89" s="251">
        <f>SUM(AG81:AG82)</f>
        <v>3</v>
      </c>
      <c r="AH89" s="505">
        <f>SUM(AH81:AH82)</f>
        <v>5</v>
      </c>
    </row>
    <row r="90" spans="1:34" ht="15" customHeight="1">
      <c r="A90" s="128"/>
      <c r="B90" s="549"/>
      <c r="C90" s="549"/>
      <c r="D90" s="549"/>
      <c r="E90" s="549"/>
      <c r="F90" s="549"/>
      <c r="G90" s="129"/>
      <c r="H90" s="735"/>
      <c r="I90" s="736"/>
      <c r="J90" s="254"/>
      <c r="K90" s="255"/>
      <c r="L90" s="24"/>
      <c r="M90" s="24"/>
      <c r="N90" s="24"/>
      <c r="O90" s="24"/>
      <c r="P90" s="25"/>
      <c r="Q90" s="735"/>
      <c r="R90" s="736"/>
      <c r="S90" s="214"/>
      <c r="T90" s="828" t="s">
        <v>39</v>
      </c>
      <c r="U90" s="812"/>
      <c r="V90" s="66">
        <f>SUM(V89:V89)</f>
        <v>0</v>
      </c>
      <c r="W90" s="66">
        <f>SUM(W89:W89)</f>
        <v>0</v>
      </c>
      <c r="X90" s="66">
        <f>SUM(X89:X89)</f>
        <v>0</v>
      </c>
      <c r="Y90" s="66">
        <f>SUM(Y89:Y89)</f>
        <v>0</v>
      </c>
      <c r="Z90" s="55">
        <f>SUM(Z89:Z89)</f>
        <v>0</v>
      </c>
      <c r="AA90" s="80"/>
      <c r="AB90" s="254"/>
      <c r="AC90" s="68"/>
      <c r="AD90" s="258"/>
      <c r="AE90" s="258"/>
      <c r="AF90" s="258"/>
      <c r="AG90" s="258"/>
      <c r="AH90" s="69"/>
    </row>
    <row r="91" spans="1:34">
      <c r="A91" s="128"/>
      <c r="B91" s="549"/>
      <c r="C91" s="549"/>
      <c r="D91" s="549"/>
      <c r="E91" s="549"/>
      <c r="F91" s="549"/>
      <c r="G91" s="129"/>
      <c r="H91" s="735"/>
      <c r="I91" s="736"/>
      <c r="J91" s="254"/>
      <c r="K91" s="255"/>
      <c r="L91" s="24"/>
      <c r="M91" s="24"/>
      <c r="N91" s="24"/>
      <c r="O91" s="24"/>
      <c r="P91" s="25"/>
      <c r="Q91" s="735"/>
      <c r="R91" s="736"/>
      <c r="S91" s="214"/>
      <c r="T91" s="249" t="s">
        <v>40</v>
      </c>
      <c r="U91" s="250"/>
      <c r="V91" s="11">
        <f>V90+V88</f>
        <v>11</v>
      </c>
      <c r="W91" s="11">
        <f>W90+W88</f>
        <v>2</v>
      </c>
      <c r="X91" s="11">
        <f>X90+X88</f>
        <v>8</v>
      </c>
      <c r="Y91" s="11">
        <f>Y90+Y88</f>
        <v>16</v>
      </c>
      <c r="Z91" s="12">
        <f>Z90+Z88</f>
        <v>30</v>
      </c>
      <c r="AA91" s="80"/>
      <c r="AB91" s="254"/>
      <c r="AC91" s="68"/>
      <c r="AD91" s="258"/>
      <c r="AE91" s="258"/>
      <c r="AF91" s="258"/>
      <c r="AG91" s="258"/>
      <c r="AH91" s="69"/>
    </row>
    <row r="92" spans="1:34" ht="15" customHeight="1">
      <c r="A92" s="126"/>
      <c r="B92" s="548"/>
      <c r="C92" s="548"/>
      <c r="D92" s="548"/>
      <c r="E92" s="548"/>
      <c r="F92" s="548"/>
      <c r="G92" s="127"/>
      <c r="H92" s="735"/>
      <c r="I92" s="736"/>
      <c r="J92" s="21"/>
      <c r="K92" s="22"/>
      <c r="L92" s="22"/>
      <c r="M92" s="22"/>
      <c r="N92" s="22"/>
      <c r="O92" s="22"/>
      <c r="P92" s="23"/>
      <c r="Q92" s="735"/>
      <c r="R92" s="736"/>
      <c r="S92" s="742"/>
      <c r="T92" s="255"/>
      <c r="U92" s="255"/>
      <c r="V92" s="258"/>
      <c r="W92" s="258"/>
      <c r="X92" s="258"/>
      <c r="Y92" s="258"/>
      <c r="Z92" s="259"/>
      <c r="AA92" s="80"/>
      <c r="AB92" s="21"/>
      <c r="AC92" s="22"/>
      <c r="AD92" s="22"/>
      <c r="AE92" s="22"/>
      <c r="AF92" s="22"/>
      <c r="AG92" s="22"/>
      <c r="AH92" s="23"/>
    </row>
    <row r="93" spans="1:34" ht="15.75" thickBot="1">
      <c r="A93" s="796" t="s">
        <v>28</v>
      </c>
      <c r="B93" s="791"/>
      <c r="C93" s="791"/>
      <c r="D93" s="791"/>
      <c r="E93" s="791"/>
      <c r="F93" s="791"/>
      <c r="G93" s="792"/>
      <c r="H93" s="735"/>
      <c r="I93" s="736"/>
      <c r="J93" s="796" t="s">
        <v>28</v>
      </c>
      <c r="K93" s="791"/>
      <c r="L93" s="791"/>
      <c r="M93" s="791"/>
      <c r="N93" s="791"/>
      <c r="O93" s="791"/>
      <c r="P93" s="792"/>
      <c r="Q93" s="735"/>
      <c r="R93" s="736"/>
      <c r="S93" s="742"/>
      <c r="T93" s="258"/>
      <c r="U93" s="258" t="s">
        <v>28</v>
      </c>
      <c r="V93" s="258"/>
      <c r="W93" s="258"/>
      <c r="X93" s="258"/>
      <c r="Y93" s="258"/>
      <c r="Z93" s="259"/>
      <c r="AA93" s="80"/>
      <c r="AB93" s="796" t="s">
        <v>28</v>
      </c>
      <c r="AC93" s="791"/>
      <c r="AD93" s="791"/>
      <c r="AE93" s="791"/>
      <c r="AF93" s="791"/>
      <c r="AG93" s="791"/>
      <c r="AH93" s="792"/>
    </row>
    <row r="94" spans="1:34">
      <c r="A94" s="527" t="s">
        <v>50</v>
      </c>
      <c r="B94" s="527" t="s">
        <v>51</v>
      </c>
      <c r="C94" s="526" t="s">
        <v>7</v>
      </c>
      <c r="D94" s="526" t="s">
        <v>52</v>
      </c>
      <c r="E94" s="526" t="s">
        <v>9</v>
      </c>
      <c r="F94" s="526" t="s">
        <v>53</v>
      </c>
      <c r="G94" s="528" t="s">
        <v>54</v>
      </c>
      <c r="H94" s="735"/>
      <c r="I94" s="736"/>
      <c r="J94" s="552" t="s">
        <v>50</v>
      </c>
      <c r="K94" s="553" t="s">
        <v>51</v>
      </c>
      <c r="L94" s="554" t="s">
        <v>7</v>
      </c>
      <c r="M94" s="554" t="s">
        <v>52</v>
      </c>
      <c r="N94" s="554" t="s">
        <v>9</v>
      </c>
      <c r="O94" s="554" t="s">
        <v>53</v>
      </c>
      <c r="P94" s="555" t="s">
        <v>54</v>
      </c>
      <c r="Q94" s="735"/>
      <c r="R94" s="736"/>
      <c r="S94" s="735"/>
      <c r="T94" s="224" t="s">
        <v>5</v>
      </c>
      <c r="U94" s="225" t="s">
        <v>6</v>
      </c>
      <c r="V94" s="226" t="s">
        <v>7</v>
      </c>
      <c r="W94" s="226" t="s">
        <v>8</v>
      </c>
      <c r="X94" s="226" t="s">
        <v>9</v>
      </c>
      <c r="Y94" s="226" t="s">
        <v>10</v>
      </c>
      <c r="Z94" s="556" t="s">
        <v>11</v>
      </c>
      <c r="AA94" s="80"/>
      <c r="AB94" s="2" t="s">
        <v>5</v>
      </c>
      <c r="AC94" s="3" t="s">
        <v>6</v>
      </c>
      <c r="AD94" s="4" t="s">
        <v>7</v>
      </c>
      <c r="AE94" s="4" t="s">
        <v>8</v>
      </c>
      <c r="AF94" s="4" t="s">
        <v>9</v>
      </c>
      <c r="AG94" s="4" t="s">
        <v>10</v>
      </c>
      <c r="AH94" s="562" t="s">
        <v>11</v>
      </c>
    </row>
    <row r="95" spans="1:34" ht="15" customHeight="1">
      <c r="A95" s="534" t="s">
        <v>392</v>
      </c>
      <c r="B95" s="534" t="s">
        <v>154</v>
      </c>
      <c r="C95" s="538">
        <v>2</v>
      </c>
      <c r="D95" s="538">
        <v>0</v>
      </c>
      <c r="E95" s="538">
        <v>0</v>
      </c>
      <c r="F95" s="538">
        <v>2</v>
      </c>
      <c r="G95" s="741">
        <v>8</v>
      </c>
      <c r="H95" s="735"/>
      <c r="I95" s="736"/>
      <c r="J95" s="546" t="s">
        <v>320</v>
      </c>
      <c r="K95" s="519" t="s">
        <v>154</v>
      </c>
      <c r="L95" s="523">
        <v>2</v>
      </c>
      <c r="M95" s="523">
        <v>2</v>
      </c>
      <c r="N95" s="523">
        <v>0</v>
      </c>
      <c r="O95" s="523">
        <v>3</v>
      </c>
      <c r="P95" s="523">
        <v>5</v>
      </c>
      <c r="Q95" s="735"/>
      <c r="R95" s="736"/>
      <c r="S95" s="753" t="s">
        <v>36</v>
      </c>
      <c r="T95" s="93" t="s">
        <v>153</v>
      </c>
      <c r="U95" s="41" t="s">
        <v>154</v>
      </c>
      <c r="V95" s="91">
        <v>2</v>
      </c>
      <c r="W95" s="91">
        <v>2</v>
      </c>
      <c r="X95" s="91">
        <v>0</v>
      </c>
      <c r="Y95" s="91">
        <v>3</v>
      </c>
      <c r="Z95" s="92">
        <v>8</v>
      </c>
      <c r="AA95" s="80"/>
      <c r="AB95" s="174" t="s">
        <v>155</v>
      </c>
      <c r="AC95" s="94" t="s">
        <v>156</v>
      </c>
      <c r="AD95" s="91">
        <v>3</v>
      </c>
      <c r="AE95" s="91">
        <v>0</v>
      </c>
      <c r="AF95" s="91">
        <v>0</v>
      </c>
      <c r="AG95" s="91">
        <v>3</v>
      </c>
      <c r="AH95" s="92">
        <v>5</v>
      </c>
    </row>
    <row r="96" spans="1:34">
      <c r="A96" s="534" t="s">
        <v>388</v>
      </c>
      <c r="B96" s="534" t="s">
        <v>143</v>
      </c>
      <c r="C96" s="538">
        <v>3</v>
      </c>
      <c r="D96" s="538">
        <v>0</v>
      </c>
      <c r="E96" s="538">
        <v>0</v>
      </c>
      <c r="F96" s="538">
        <v>3</v>
      </c>
      <c r="G96" s="741">
        <v>5</v>
      </c>
      <c r="H96" s="735"/>
      <c r="I96" s="736"/>
      <c r="J96" s="541" t="s">
        <v>321</v>
      </c>
      <c r="K96" s="536" t="s">
        <v>156</v>
      </c>
      <c r="L96" s="523">
        <v>3</v>
      </c>
      <c r="M96" s="523">
        <v>0</v>
      </c>
      <c r="N96" s="523">
        <v>0</v>
      </c>
      <c r="O96" s="523">
        <v>3</v>
      </c>
      <c r="P96" s="523">
        <v>5</v>
      </c>
      <c r="Q96" s="735"/>
      <c r="R96" s="736"/>
      <c r="S96" s="753" t="s">
        <v>36</v>
      </c>
      <c r="T96" s="93" t="s">
        <v>155</v>
      </c>
      <c r="U96" s="94" t="s">
        <v>156</v>
      </c>
      <c r="V96" s="91">
        <v>3</v>
      </c>
      <c r="W96" s="91">
        <v>0</v>
      </c>
      <c r="X96" s="91">
        <v>0</v>
      </c>
      <c r="Y96" s="91">
        <v>3</v>
      </c>
      <c r="Z96" s="92">
        <v>5</v>
      </c>
      <c r="AA96" s="80"/>
      <c r="AB96" s="9"/>
      <c r="AC96" s="52"/>
      <c r="AD96" s="251"/>
      <c r="AE96" s="251"/>
      <c r="AF96" s="251"/>
      <c r="AG96" s="251"/>
      <c r="AH96" s="505"/>
    </row>
    <row r="97" spans="1:34">
      <c r="A97" s="534" t="s">
        <v>388</v>
      </c>
      <c r="B97" s="534" t="s">
        <v>157</v>
      </c>
      <c r="C97" s="538">
        <v>3</v>
      </c>
      <c r="D97" s="538">
        <v>0</v>
      </c>
      <c r="E97" s="538">
        <v>0</v>
      </c>
      <c r="F97" s="538">
        <v>3</v>
      </c>
      <c r="G97" s="741">
        <v>5</v>
      </c>
      <c r="H97" s="735"/>
      <c r="I97" s="736"/>
      <c r="J97" s="546" t="s">
        <v>82</v>
      </c>
      <c r="K97" s="519" t="s">
        <v>157</v>
      </c>
      <c r="L97" s="523">
        <v>3</v>
      </c>
      <c r="M97" s="523">
        <v>0</v>
      </c>
      <c r="N97" s="523">
        <v>0</v>
      </c>
      <c r="O97" s="523">
        <v>3</v>
      </c>
      <c r="P97" s="523">
        <v>5</v>
      </c>
      <c r="Q97" s="735"/>
      <c r="R97" s="736"/>
      <c r="S97" s="753" t="s">
        <v>36</v>
      </c>
      <c r="T97" s="102" t="s">
        <v>82</v>
      </c>
      <c r="U97" s="41" t="s">
        <v>157</v>
      </c>
      <c r="V97" s="91">
        <v>3</v>
      </c>
      <c r="W97" s="91">
        <v>0</v>
      </c>
      <c r="X97" s="91">
        <v>0</v>
      </c>
      <c r="Y97" s="91">
        <v>3</v>
      </c>
      <c r="Z97" s="92">
        <v>5</v>
      </c>
      <c r="AA97" s="80"/>
      <c r="AB97" s="9"/>
      <c r="AC97" s="52"/>
      <c r="AD97" s="251"/>
      <c r="AE97" s="251"/>
      <c r="AF97" s="251"/>
      <c r="AG97" s="251"/>
      <c r="AH97" s="505"/>
    </row>
    <row r="98" spans="1:34" ht="16.5" customHeight="1">
      <c r="A98" s="534" t="s">
        <v>393</v>
      </c>
      <c r="B98" s="534" t="s">
        <v>135</v>
      </c>
      <c r="C98" s="538">
        <v>3</v>
      </c>
      <c r="D98" s="538">
        <v>0</v>
      </c>
      <c r="E98" s="538">
        <v>0</v>
      </c>
      <c r="F98" s="538">
        <v>3</v>
      </c>
      <c r="G98" s="741">
        <v>5</v>
      </c>
      <c r="H98" s="735"/>
      <c r="I98" s="736"/>
      <c r="J98" s="546" t="s">
        <v>27</v>
      </c>
      <c r="K98" s="544" t="s">
        <v>167</v>
      </c>
      <c r="L98" s="523">
        <v>3</v>
      </c>
      <c r="M98" s="523">
        <v>0</v>
      </c>
      <c r="N98" s="523">
        <v>0</v>
      </c>
      <c r="O98" s="523">
        <v>3</v>
      </c>
      <c r="P98" s="523">
        <v>5</v>
      </c>
      <c r="Q98" s="735"/>
      <c r="R98" s="736"/>
      <c r="S98" s="73"/>
      <c r="T98" s="772"/>
      <c r="U98" s="773" t="s">
        <v>37</v>
      </c>
      <c r="V98" s="66">
        <f>SUM(V95:V97)</f>
        <v>8</v>
      </c>
      <c r="W98" s="66">
        <f t="shared" ref="W98:Z98" si="20">SUM(W95:W97)</f>
        <v>2</v>
      </c>
      <c r="X98" s="66">
        <f t="shared" si="20"/>
        <v>0</v>
      </c>
      <c r="Y98" s="66">
        <f t="shared" si="20"/>
        <v>9</v>
      </c>
      <c r="Z98" s="55">
        <f t="shared" si="20"/>
        <v>18</v>
      </c>
      <c r="AA98" s="51"/>
      <c r="AB98" s="9"/>
      <c r="AC98" s="52"/>
      <c r="AD98" s="251"/>
      <c r="AE98" s="251"/>
      <c r="AF98" s="251"/>
      <c r="AG98" s="251"/>
      <c r="AH98" s="505"/>
    </row>
    <row r="99" spans="1:34">
      <c r="A99" s="534" t="s">
        <v>27</v>
      </c>
      <c r="B99" s="534" t="s">
        <v>338</v>
      </c>
      <c r="C99" s="538">
        <v>3</v>
      </c>
      <c r="D99" s="538">
        <v>0</v>
      </c>
      <c r="E99" s="538">
        <v>0</v>
      </c>
      <c r="F99" s="538">
        <v>3</v>
      </c>
      <c r="G99" s="741">
        <v>5</v>
      </c>
      <c r="H99" s="735"/>
      <c r="I99" s="736"/>
      <c r="J99" s="546" t="s">
        <v>27</v>
      </c>
      <c r="K99" s="550" t="s">
        <v>128</v>
      </c>
      <c r="L99" s="523">
        <v>2</v>
      </c>
      <c r="M99" s="523">
        <v>0</v>
      </c>
      <c r="N99" s="523">
        <v>0</v>
      </c>
      <c r="O99" s="523">
        <v>2</v>
      </c>
      <c r="P99" s="523">
        <v>3</v>
      </c>
      <c r="Q99" s="735"/>
      <c r="R99" s="736"/>
      <c r="S99" s="73" t="s">
        <v>38</v>
      </c>
      <c r="T99" s="546" t="s">
        <v>27</v>
      </c>
      <c r="U99" s="544" t="s">
        <v>167</v>
      </c>
      <c r="V99" s="523">
        <v>3</v>
      </c>
      <c r="W99" s="523">
        <v>0</v>
      </c>
      <c r="X99" s="523">
        <v>0</v>
      </c>
      <c r="Y99" s="523">
        <v>3</v>
      </c>
      <c r="Z99" s="595">
        <v>5</v>
      </c>
      <c r="AA99" s="51"/>
      <c r="AB99" s="9"/>
      <c r="AC99" s="52"/>
      <c r="AD99" s="251"/>
      <c r="AE99" s="251"/>
      <c r="AF99" s="251"/>
      <c r="AG99" s="251"/>
      <c r="AH99" s="505"/>
    </row>
    <row r="100" spans="1:34" ht="16.5" customHeight="1">
      <c r="A100" s="534" t="s">
        <v>273</v>
      </c>
      <c r="B100" s="737" t="s">
        <v>394</v>
      </c>
      <c r="C100" s="538">
        <v>2</v>
      </c>
      <c r="D100" s="538">
        <v>0</v>
      </c>
      <c r="E100" s="538">
        <v>0</v>
      </c>
      <c r="F100" s="538">
        <v>2</v>
      </c>
      <c r="G100" s="741">
        <v>2</v>
      </c>
      <c r="H100" s="735"/>
      <c r="I100" s="736"/>
      <c r="J100" s="546" t="s">
        <v>27</v>
      </c>
      <c r="K100" s="536" t="s">
        <v>158</v>
      </c>
      <c r="L100" s="523">
        <v>3</v>
      </c>
      <c r="M100" s="523">
        <v>0</v>
      </c>
      <c r="N100" s="523">
        <v>0</v>
      </c>
      <c r="O100" s="523">
        <v>3</v>
      </c>
      <c r="P100" s="523">
        <v>5</v>
      </c>
      <c r="Q100" s="735"/>
      <c r="R100" s="736"/>
      <c r="S100" s="73" t="s">
        <v>38</v>
      </c>
      <c r="T100" s="546" t="s">
        <v>27</v>
      </c>
      <c r="U100" s="550" t="s">
        <v>128</v>
      </c>
      <c r="V100" s="523">
        <v>2</v>
      </c>
      <c r="W100" s="523">
        <v>0</v>
      </c>
      <c r="X100" s="523">
        <v>0</v>
      </c>
      <c r="Y100" s="523">
        <v>2</v>
      </c>
      <c r="Z100" s="595">
        <v>3</v>
      </c>
      <c r="AA100" s="23"/>
      <c r="AB100" s="9"/>
      <c r="AC100" s="52"/>
      <c r="AD100" s="251"/>
      <c r="AE100" s="251"/>
      <c r="AF100" s="251"/>
      <c r="AG100" s="251"/>
      <c r="AH100" s="505"/>
    </row>
    <row r="101" spans="1:34">
      <c r="A101" s="882" t="s">
        <v>66</v>
      </c>
      <c r="B101" s="883"/>
      <c r="C101" s="510">
        <f>SUM(C95:C100)</f>
        <v>16</v>
      </c>
      <c r="D101" s="510">
        <f t="shared" ref="D101:G101" si="21">SUM(D95:D100)</f>
        <v>0</v>
      </c>
      <c r="E101" s="510">
        <f t="shared" si="21"/>
        <v>0</v>
      </c>
      <c r="F101" s="510">
        <f t="shared" si="21"/>
        <v>16</v>
      </c>
      <c r="G101" s="510">
        <f t="shared" si="21"/>
        <v>30</v>
      </c>
      <c r="H101" s="735"/>
      <c r="I101" s="736"/>
      <c r="J101" s="572" t="s">
        <v>322</v>
      </c>
      <c r="K101" s="534" t="s">
        <v>323</v>
      </c>
      <c r="L101" s="538">
        <v>2</v>
      </c>
      <c r="M101" s="538">
        <v>0</v>
      </c>
      <c r="N101" s="538">
        <v>0</v>
      </c>
      <c r="O101" s="538">
        <v>2</v>
      </c>
      <c r="P101" s="538">
        <v>2</v>
      </c>
      <c r="Q101" s="735"/>
      <c r="R101" s="736"/>
      <c r="S101" s="73" t="s">
        <v>38</v>
      </c>
      <c r="T101" s="546" t="s">
        <v>27</v>
      </c>
      <c r="U101" s="536" t="s">
        <v>158</v>
      </c>
      <c r="V101" s="523">
        <v>3</v>
      </c>
      <c r="W101" s="523">
        <v>0</v>
      </c>
      <c r="X101" s="523">
        <v>0</v>
      </c>
      <c r="Y101" s="523">
        <v>3</v>
      </c>
      <c r="Z101" s="595">
        <v>5</v>
      </c>
      <c r="AA101" s="51"/>
      <c r="AB101" s="9"/>
      <c r="AC101" s="52"/>
      <c r="AD101" s="251"/>
      <c r="AE101" s="251"/>
      <c r="AF101" s="251"/>
      <c r="AG101" s="251"/>
      <c r="AH101" s="505"/>
    </row>
    <row r="102" spans="1:34" ht="15" customHeight="1" thickBot="1">
      <c r="A102" s="254"/>
      <c r="B102" s="255"/>
      <c r="C102" s="258"/>
      <c r="D102" s="258"/>
      <c r="E102" s="258"/>
      <c r="F102" s="258"/>
      <c r="G102" s="259"/>
      <c r="H102" s="735"/>
      <c r="I102" s="736"/>
      <c r="J102" s="803" t="s">
        <v>66</v>
      </c>
      <c r="K102" s="785"/>
      <c r="L102" s="559">
        <v>18</v>
      </c>
      <c r="M102" s="559">
        <v>2</v>
      </c>
      <c r="N102" s="559">
        <v>0</v>
      </c>
      <c r="O102" s="559">
        <v>19</v>
      </c>
      <c r="P102" s="559">
        <v>30</v>
      </c>
      <c r="Q102" s="735"/>
      <c r="R102" s="736"/>
      <c r="S102" s="73" t="s">
        <v>38</v>
      </c>
      <c r="T102" s="572" t="s">
        <v>322</v>
      </c>
      <c r="U102" s="534" t="s">
        <v>323</v>
      </c>
      <c r="V102" s="538">
        <v>2</v>
      </c>
      <c r="W102" s="538">
        <v>0</v>
      </c>
      <c r="X102" s="538">
        <v>0</v>
      </c>
      <c r="Y102" s="538">
        <v>2</v>
      </c>
      <c r="Z102" s="571">
        <v>2</v>
      </c>
      <c r="AA102" s="51"/>
      <c r="AB102" s="9"/>
      <c r="AC102" s="52"/>
      <c r="AD102" s="251"/>
      <c r="AE102" s="251"/>
      <c r="AF102" s="251"/>
      <c r="AG102" s="251"/>
      <c r="AH102" s="505"/>
    </row>
    <row r="103" spans="1:34">
      <c r="A103" s="254"/>
      <c r="B103" s="255"/>
      <c r="C103" s="258"/>
      <c r="D103" s="258"/>
      <c r="E103" s="258"/>
      <c r="F103" s="258"/>
      <c r="G103" s="259"/>
      <c r="H103" s="735"/>
      <c r="I103" s="736"/>
      <c r="J103" s="255"/>
      <c r="K103" s="255"/>
      <c r="L103" s="258"/>
      <c r="M103" s="258"/>
      <c r="N103" s="258"/>
      <c r="O103" s="258"/>
      <c r="P103" s="259"/>
      <c r="Q103" s="735"/>
      <c r="R103" s="736"/>
      <c r="S103" s="75"/>
      <c r="T103" s="811" t="s">
        <v>39</v>
      </c>
      <c r="U103" s="812"/>
      <c r="V103" s="66">
        <f>SUM(V99:V102)</f>
        <v>10</v>
      </c>
      <c r="W103" s="66">
        <f t="shared" ref="W103:Z103" si="22">SUM(W99:W102)</f>
        <v>0</v>
      </c>
      <c r="X103" s="66">
        <f t="shared" si="22"/>
        <v>0</v>
      </c>
      <c r="Y103" s="66">
        <f t="shared" si="22"/>
        <v>10</v>
      </c>
      <c r="Z103" s="55">
        <f t="shared" si="22"/>
        <v>15</v>
      </c>
      <c r="AA103" s="51"/>
      <c r="AB103" s="260" t="s">
        <v>40</v>
      </c>
      <c r="AC103" s="56"/>
      <c r="AD103" s="91">
        <v>3</v>
      </c>
      <c r="AE103" s="91">
        <v>0</v>
      </c>
      <c r="AF103" s="91">
        <v>0</v>
      </c>
      <c r="AG103" s="91">
        <v>3</v>
      </c>
      <c r="AH103" s="92">
        <v>5</v>
      </c>
    </row>
    <row r="104" spans="1:34">
      <c r="A104" s="254"/>
      <c r="B104" s="255"/>
      <c r="C104" s="258"/>
      <c r="D104" s="258"/>
      <c r="E104" s="258"/>
      <c r="F104" s="258"/>
      <c r="G104" s="259"/>
      <c r="H104" s="735"/>
      <c r="I104" s="736"/>
      <c r="J104" s="254"/>
      <c r="K104" s="255"/>
      <c r="L104" s="258"/>
      <c r="M104" s="258"/>
      <c r="N104" s="258"/>
      <c r="O104" s="258"/>
      <c r="P104" s="259"/>
      <c r="Q104" s="735"/>
      <c r="R104" s="736"/>
      <c r="S104" s="75"/>
      <c r="T104" s="778" t="s">
        <v>40</v>
      </c>
      <c r="U104" s="776"/>
      <c r="V104" s="11">
        <f>V103+V98</f>
        <v>18</v>
      </c>
      <c r="W104" s="11">
        <f>W103+W98</f>
        <v>2</v>
      </c>
      <c r="X104" s="11">
        <f>X103+X98</f>
        <v>0</v>
      </c>
      <c r="Y104" s="11">
        <f>Y103+Y98</f>
        <v>19</v>
      </c>
      <c r="Z104" s="887">
        <v>27</v>
      </c>
      <c r="AA104" s="51"/>
      <c r="AB104" s="254"/>
      <c r="AC104" s="68"/>
      <c r="AD104" s="258"/>
      <c r="AE104" s="258"/>
      <c r="AF104" s="258"/>
      <c r="AG104" s="258"/>
      <c r="AH104" s="69"/>
    </row>
    <row r="105" spans="1:34">
      <c r="A105" s="254"/>
      <c r="B105" s="255"/>
      <c r="C105" s="258"/>
      <c r="D105" s="258"/>
      <c r="E105" s="258"/>
      <c r="F105" s="258"/>
      <c r="G105" s="259"/>
      <c r="H105" s="735"/>
      <c r="I105" s="736"/>
      <c r="J105" s="254"/>
      <c r="K105" s="255"/>
      <c r="L105" s="258"/>
      <c r="M105" s="258"/>
      <c r="N105" s="258"/>
      <c r="O105" s="258"/>
      <c r="P105" s="259"/>
      <c r="Q105" s="735"/>
      <c r="R105" s="736"/>
      <c r="S105" s="75"/>
      <c r="T105" s="731"/>
      <c r="U105" s="98"/>
      <c r="V105" s="98"/>
      <c r="W105" s="98"/>
      <c r="X105" s="98"/>
      <c r="Y105" s="98"/>
      <c r="Z105" s="736"/>
      <c r="AA105" s="51"/>
      <c r="AB105" s="21"/>
      <c r="AC105" s="22"/>
      <c r="AD105" s="22"/>
      <c r="AE105" s="22"/>
      <c r="AF105" s="22"/>
      <c r="AG105" s="22"/>
      <c r="AH105" s="23"/>
    </row>
    <row r="106" spans="1:34" ht="15" customHeight="1" thickBot="1">
      <c r="A106" s="796" t="s">
        <v>29</v>
      </c>
      <c r="B106" s="791"/>
      <c r="C106" s="791"/>
      <c r="D106" s="791"/>
      <c r="E106" s="791"/>
      <c r="F106" s="791"/>
      <c r="G106" s="792"/>
      <c r="H106" s="735"/>
      <c r="I106" s="736"/>
      <c r="J106" s="796" t="s">
        <v>29</v>
      </c>
      <c r="K106" s="791"/>
      <c r="L106" s="791"/>
      <c r="M106" s="791"/>
      <c r="N106" s="791"/>
      <c r="O106" s="791"/>
      <c r="P106" s="792"/>
      <c r="Q106" s="735"/>
      <c r="R106" s="736"/>
      <c r="S106" s="73"/>
      <c r="T106" s="888"/>
      <c r="U106" s="137" t="s">
        <v>29</v>
      </c>
      <c r="V106" s="137"/>
      <c r="W106" s="137"/>
      <c r="X106" s="137"/>
      <c r="Y106" s="137"/>
      <c r="Z106" s="202"/>
      <c r="AA106" s="51"/>
      <c r="AB106" s="796" t="s">
        <v>29</v>
      </c>
      <c r="AC106" s="791"/>
      <c r="AD106" s="791"/>
      <c r="AE106" s="791"/>
      <c r="AF106" s="791"/>
      <c r="AG106" s="791"/>
      <c r="AH106" s="792"/>
    </row>
    <row r="107" spans="1:34" ht="15" customHeight="1" thickBot="1">
      <c r="A107" s="527" t="s">
        <v>50</v>
      </c>
      <c r="B107" s="527" t="s">
        <v>51</v>
      </c>
      <c r="C107" s="526" t="s">
        <v>7</v>
      </c>
      <c r="D107" s="526" t="s">
        <v>52</v>
      </c>
      <c r="E107" s="526" t="s">
        <v>9</v>
      </c>
      <c r="F107" s="526" t="s">
        <v>53</v>
      </c>
      <c r="G107" s="528" t="s">
        <v>54</v>
      </c>
      <c r="H107" s="735"/>
      <c r="I107" s="736"/>
      <c r="J107" s="552" t="s">
        <v>50</v>
      </c>
      <c r="K107" s="553" t="s">
        <v>51</v>
      </c>
      <c r="L107" s="554" t="s">
        <v>7</v>
      </c>
      <c r="M107" s="554" t="s">
        <v>52</v>
      </c>
      <c r="N107" s="554" t="s">
        <v>9</v>
      </c>
      <c r="O107" s="554" t="s">
        <v>53</v>
      </c>
      <c r="P107" s="555" t="s">
        <v>54</v>
      </c>
      <c r="Q107" s="735"/>
      <c r="R107" s="736"/>
      <c r="S107" s="742"/>
      <c r="T107" s="889" t="s">
        <v>5</v>
      </c>
      <c r="U107" s="890" t="s">
        <v>6</v>
      </c>
      <c r="V107" s="891" t="s">
        <v>7</v>
      </c>
      <c r="W107" s="891" t="s">
        <v>8</v>
      </c>
      <c r="X107" s="891" t="s">
        <v>9</v>
      </c>
      <c r="Y107" s="891" t="s">
        <v>10</v>
      </c>
      <c r="Z107" s="892" t="s">
        <v>11</v>
      </c>
      <c r="AA107" s="47"/>
      <c r="AB107" s="2" t="s">
        <v>5</v>
      </c>
      <c r="AC107" s="3" t="s">
        <v>6</v>
      </c>
      <c r="AD107" s="4" t="s">
        <v>7</v>
      </c>
      <c r="AE107" s="4" t="s">
        <v>8</v>
      </c>
      <c r="AF107" s="4" t="s">
        <v>9</v>
      </c>
      <c r="AG107" s="4" t="s">
        <v>10</v>
      </c>
      <c r="AH107" s="562" t="s">
        <v>11</v>
      </c>
    </row>
    <row r="108" spans="1:34">
      <c r="A108" s="534" t="s">
        <v>395</v>
      </c>
      <c r="B108" s="534" t="s">
        <v>170</v>
      </c>
      <c r="C108" s="538">
        <v>0</v>
      </c>
      <c r="D108" s="538">
        <v>0</v>
      </c>
      <c r="E108" s="538">
        <v>4</v>
      </c>
      <c r="F108" s="538">
        <v>2</v>
      </c>
      <c r="G108" s="741">
        <v>8</v>
      </c>
      <c r="H108" s="735"/>
      <c r="I108" s="736"/>
      <c r="J108" s="546" t="s">
        <v>324</v>
      </c>
      <c r="K108" s="536" t="s">
        <v>165</v>
      </c>
      <c r="L108" s="523">
        <v>1</v>
      </c>
      <c r="M108" s="523">
        <v>8</v>
      </c>
      <c r="N108" s="523">
        <v>0</v>
      </c>
      <c r="O108" s="523">
        <v>5</v>
      </c>
      <c r="P108" s="523">
        <v>8</v>
      </c>
      <c r="Q108" s="735"/>
      <c r="R108" s="736"/>
      <c r="S108" s="753" t="s">
        <v>36</v>
      </c>
      <c r="T108" s="893" t="s">
        <v>164</v>
      </c>
      <c r="U108" s="894" t="s">
        <v>165</v>
      </c>
      <c r="V108" s="895">
        <v>1</v>
      </c>
      <c r="W108" s="895">
        <v>8</v>
      </c>
      <c r="X108" s="895">
        <v>0</v>
      </c>
      <c r="Y108" s="895">
        <v>5</v>
      </c>
      <c r="Z108" s="896">
        <v>10</v>
      </c>
      <c r="AA108" s="23"/>
      <c r="AB108" s="9"/>
      <c r="AC108" s="52"/>
      <c r="AD108" s="251"/>
      <c r="AE108" s="251"/>
      <c r="AF108" s="251"/>
      <c r="AG108" s="251"/>
      <c r="AH108" s="505"/>
    </row>
    <row r="109" spans="1:34">
      <c r="A109" s="534" t="s">
        <v>388</v>
      </c>
      <c r="B109" s="534" t="s">
        <v>166</v>
      </c>
      <c r="C109" s="538">
        <v>3</v>
      </c>
      <c r="D109" s="538">
        <v>0</v>
      </c>
      <c r="E109" s="538">
        <v>0</v>
      </c>
      <c r="F109" s="538">
        <v>3</v>
      </c>
      <c r="G109" s="741">
        <v>5</v>
      </c>
      <c r="H109" s="735"/>
      <c r="I109" s="736"/>
      <c r="J109" s="546" t="s">
        <v>297</v>
      </c>
      <c r="K109" s="519" t="s">
        <v>166</v>
      </c>
      <c r="L109" s="523">
        <v>3</v>
      </c>
      <c r="M109" s="523">
        <v>0</v>
      </c>
      <c r="N109" s="523">
        <v>0</v>
      </c>
      <c r="O109" s="523">
        <v>3</v>
      </c>
      <c r="P109" s="523">
        <v>5</v>
      </c>
      <c r="Q109" s="735"/>
      <c r="R109" s="736"/>
      <c r="S109" s="753" t="s">
        <v>36</v>
      </c>
      <c r="T109" s="102" t="s">
        <v>82</v>
      </c>
      <c r="U109" s="41" t="s">
        <v>166</v>
      </c>
      <c r="V109" s="91">
        <v>3</v>
      </c>
      <c r="W109" s="91">
        <v>0</v>
      </c>
      <c r="X109" s="91">
        <v>0</v>
      </c>
      <c r="Y109" s="91">
        <v>3</v>
      </c>
      <c r="Z109" s="92">
        <v>5</v>
      </c>
      <c r="AA109" s="23"/>
      <c r="AB109" s="9"/>
      <c r="AC109" s="52"/>
      <c r="AD109" s="251"/>
      <c r="AE109" s="251"/>
      <c r="AF109" s="251"/>
      <c r="AG109" s="251"/>
      <c r="AH109" s="505"/>
    </row>
    <row r="110" spans="1:34">
      <c r="A110" s="534" t="s">
        <v>388</v>
      </c>
      <c r="B110" s="534" t="s">
        <v>171</v>
      </c>
      <c r="C110" s="538">
        <v>3</v>
      </c>
      <c r="D110" s="538">
        <v>0</v>
      </c>
      <c r="E110" s="538">
        <v>0</v>
      </c>
      <c r="F110" s="538">
        <v>3</v>
      </c>
      <c r="G110" s="741">
        <v>5</v>
      </c>
      <c r="H110" s="735"/>
      <c r="I110" s="736"/>
      <c r="J110" s="546" t="s">
        <v>297</v>
      </c>
      <c r="K110" s="519" t="s">
        <v>171</v>
      </c>
      <c r="L110" s="523">
        <v>3</v>
      </c>
      <c r="M110" s="523">
        <v>0</v>
      </c>
      <c r="N110" s="523">
        <v>0</v>
      </c>
      <c r="O110" s="523">
        <v>3</v>
      </c>
      <c r="P110" s="523">
        <v>5</v>
      </c>
      <c r="Q110" s="735"/>
      <c r="R110" s="736"/>
      <c r="S110" s="753" t="s">
        <v>36</v>
      </c>
      <c r="T110" s="546" t="s">
        <v>297</v>
      </c>
      <c r="U110" s="519" t="s">
        <v>171</v>
      </c>
      <c r="V110" s="523">
        <v>3</v>
      </c>
      <c r="W110" s="523">
        <v>0</v>
      </c>
      <c r="X110" s="523">
        <v>0</v>
      </c>
      <c r="Y110" s="523">
        <v>3</v>
      </c>
      <c r="Z110" s="595">
        <v>5</v>
      </c>
      <c r="AA110" s="51"/>
      <c r="AB110" s="9"/>
      <c r="AC110" s="52"/>
      <c r="AD110" s="251"/>
      <c r="AE110" s="251"/>
      <c r="AF110" s="251"/>
      <c r="AG110" s="251"/>
      <c r="AH110" s="505"/>
    </row>
    <row r="111" spans="1:34">
      <c r="A111" s="534" t="s">
        <v>27</v>
      </c>
      <c r="B111" s="534" t="s">
        <v>342</v>
      </c>
      <c r="C111" s="538">
        <v>3</v>
      </c>
      <c r="D111" s="538">
        <v>0</v>
      </c>
      <c r="E111" s="538">
        <v>0</v>
      </c>
      <c r="F111" s="538">
        <v>3</v>
      </c>
      <c r="G111" s="741">
        <v>5</v>
      </c>
      <c r="H111" s="735"/>
      <c r="I111" s="736"/>
      <c r="J111" s="546" t="s">
        <v>27</v>
      </c>
      <c r="K111" s="544" t="s">
        <v>168</v>
      </c>
      <c r="L111" s="523">
        <v>3</v>
      </c>
      <c r="M111" s="523">
        <v>0</v>
      </c>
      <c r="N111" s="523">
        <v>0</v>
      </c>
      <c r="O111" s="523">
        <v>3</v>
      </c>
      <c r="P111" s="523">
        <v>5</v>
      </c>
      <c r="Q111" s="735"/>
      <c r="R111" s="736"/>
      <c r="S111" s="73"/>
      <c r="T111" s="772"/>
      <c r="U111" s="773" t="s">
        <v>37</v>
      </c>
      <c r="V111" s="66">
        <f>SUM(V108:V110)</f>
        <v>7</v>
      </c>
      <c r="W111" s="66">
        <f t="shared" ref="W111:Z111" si="23">SUM(W108:W110)</f>
        <v>8</v>
      </c>
      <c r="X111" s="66">
        <f t="shared" si="23"/>
        <v>0</v>
      </c>
      <c r="Y111" s="66">
        <f t="shared" si="23"/>
        <v>11</v>
      </c>
      <c r="Z111" s="55">
        <f t="shared" si="23"/>
        <v>20</v>
      </c>
      <c r="AA111" s="51"/>
      <c r="AB111" s="9"/>
      <c r="AC111" s="52"/>
      <c r="AD111" s="251"/>
      <c r="AE111" s="251"/>
      <c r="AF111" s="251"/>
      <c r="AG111" s="251"/>
      <c r="AH111" s="505"/>
    </row>
    <row r="112" spans="1:34">
      <c r="A112" s="534" t="s">
        <v>27</v>
      </c>
      <c r="B112" s="534" t="s">
        <v>163</v>
      </c>
      <c r="C112" s="538">
        <v>3</v>
      </c>
      <c r="D112" s="538">
        <v>0</v>
      </c>
      <c r="E112" s="538">
        <v>0</v>
      </c>
      <c r="F112" s="538">
        <v>3</v>
      </c>
      <c r="G112" s="741">
        <v>5</v>
      </c>
      <c r="H112" s="735"/>
      <c r="I112" s="736"/>
      <c r="J112" s="546" t="s">
        <v>27</v>
      </c>
      <c r="K112" s="544" t="s">
        <v>325</v>
      </c>
      <c r="L112" s="523">
        <v>3</v>
      </c>
      <c r="M112" s="523">
        <v>0</v>
      </c>
      <c r="N112" s="523">
        <v>0</v>
      </c>
      <c r="O112" s="523">
        <v>3</v>
      </c>
      <c r="P112" s="523">
        <v>5</v>
      </c>
      <c r="Q112" s="735"/>
      <c r="R112" s="736"/>
      <c r="S112" s="73" t="s">
        <v>38</v>
      </c>
      <c r="T112" s="546" t="s">
        <v>27</v>
      </c>
      <c r="U112" s="544" t="s">
        <v>168</v>
      </c>
      <c r="V112" s="523">
        <v>3</v>
      </c>
      <c r="W112" s="523">
        <v>0</v>
      </c>
      <c r="X112" s="523">
        <v>0</v>
      </c>
      <c r="Y112" s="523">
        <v>3</v>
      </c>
      <c r="Z112" s="595">
        <v>5</v>
      </c>
      <c r="AA112" s="51"/>
      <c r="AB112" s="9"/>
      <c r="AC112" s="52"/>
      <c r="AD112" s="251"/>
      <c r="AE112" s="251"/>
      <c r="AF112" s="251"/>
      <c r="AG112" s="251"/>
      <c r="AH112" s="505"/>
    </row>
    <row r="113" spans="1:34">
      <c r="A113" s="534" t="s">
        <v>279</v>
      </c>
      <c r="B113" s="737" t="s">
        <v>396</v>
      </c>
      <c r="C113" s="538">
        <v>2</v>
      </c>
      <c r="D113" s="538">
        <v>0</v>
      </c>
      <c r="E113" s="538">
        <v>0</v>
      </c>
      <c r="F113" s="538">
        <v>2</v>
      </c>
      <c r="G113" s="741">
        <v>2</v>
      </c>
      <c r="H113" s="735"/>
      <c r="I113" s="736"/>
      <c r="J113" s="572" t="s">
        <v>326</v>
      </c>
      <c r="K113" s="534" t="s">
        <v>327</v>
      </c>
      <c r="L113" s="538">
        <v>2</v>
      </c>
      <c r="M113" s="538">
        <v>0</v>
      </c>
      <c r="N113" s="538">
        <v>0</v>
      </c>
      <c r="O113" s="538">
        <v>2</v>
      </c>
      <c r="P113" s="538">
        <v>2</v>
      </c>
      <c r="Q113" s="735"/>
      <c r="R113" s="736"/>
      <c r="S113" s="73" t="s">
        <v>38</v>
      </c>
      <c r="T113" s="546" t="s">
        <v>27</v>
      </c>
      <c r="U113" s="544" t="s">
        <v>325</v>
      </c>
      <c r="V113" s="523">
        <v>3</v>
      </c>
      <c r="W113" s="523">
        <v>0</v>
      </c>
      <c r="X113" s="523">
        <v>0</v>
      </c>
      <c r="Y113" s="523">
        <v>3</v>
      </c>
      <c r="Z113" s="595">
        <v>5</v>
      </c>
      <c r="AA113" s="51"/>
      <c r="AB113" s="9"/>
      <c r="AC113" s="52"/>
      <c r="AD113" s="251"/>
      <c r="AE113" s="251"/>
      <c r="AF113" s="251"/>
      <c r="AG113" s="251"/>
      <c r="AH113" s="505"/>
    </row>
    <row r="114" spans="1:34" ht="15.75" thickBot="1">
      <c r="A114" s="882" t="s">
        <v>66</v>
      </c>
      <c r="B114" s="883"/>
      <c r="C114" s="317">
        <f>SUM(C108:C113)</f>
        <v>14</v>
      </c>
      <c r="D114" s="317">
        <f t="shared" ref="D114:G114" si="24">SUM(D108:D113)</f>
        <v>0</v>
      </c>
      <c r="E114" s="317">
        <f t="shared" si="24"/>
        <v>4</v>
      </c>
      <c r="F114" s="317">
        <f t="shared" si="24"/>
        <v>16</v>
      </c>
      <c r="G114" s="317">
        <f t="shared" si="24"/>
        <v>30</v>
      </c>
      <c r="H114" s="735"/>
      <c r="I114" s="736"/>
      <c r="J114" s="803" t="s">
        <v>66</v>
      </c>
      <c r="K114" s="785"/>
      <c r="L114" s="565">
        <v>15</v>
      </c>
      <c r="M114" s="565">
        <v>8</v>
      </c>
      <c r="N114" s="565">
        <v>0</v>
      </c>
      <c r="O114" s="565">
        <v>19</v>
      </c>
      <c r="P114" s="565">
        <v>30</v>
      </c>
      <c r="Q114" s="735"/>
      <c r="R114" s="736"/>
      <c r="S114" s="73" t="s">
        <v>38</v>
      </c>
      <c r="T114" s="572" t="s">
        <v>326</v>
      </c>
      <c r="U114" s="534" t="s">
        <v>327</v>
      </c>
      <c r="V114" s="538">
        <v>2</v>
      </c>
      <c r="W114" s="538">
        <v>0</v>
      </c>
      <c r="X114" s="538">
        <v>0</v>
      </c>
      <c r="Y114" s="538">
        <v>2</v>
      </c>
      <c r="Z114" s="571">
        <v>2</v>
      </c>
      <c r="AA114" s="51"/>
      <c r="AB114" s="9"/>
      <c r="AC114" s="52"/>
      <c r="AD114" s="251"/>
      <c r="AE114" s="251"/>
      <c r="AF114" s="251"/>
      <c r="AG114" s="251"/>
      <c r="AH114" s="505"/>
    </row>
    <row r="115" spans="1:34">
      <c r="A115" s="21"/>
      <c r="B115" s="22"/>
      <c r="C115" s="22"/>
      <c r="D115" s="22"/>
      <c r="E115" s="22"/>
      <c r="F115" s="22"/>
      <c r="G115" s="23"/>
      <c r="H115" s="735"/>
      <c r="I115" s="736"/>
      <c r="J115" s="906"/>
      <c r="K115" s="907"/>
      <c r="L115" s="907"/>
      <c r="M115" s="907"/>
      <c r="N115" s="907"/>
      <c r="O115" s="907"/>
      <c r="P115" s="908"/>
      <c r="Q115" s="735"/>
      <c r="R115" s="736"/>
      <c r="S115" s="75"/>
      <c r="T115" s="811" t="s">
        <v>39</v>
      </c>
      <c r="U115" s="812"/>
      <c r="V115" s="66">
        <f>SUM(V112:V114)</f>
        <v>8</v>
      </c>
      <c r="W115" s="66">
        <f t="shared" ref="W115:Z115" si="25">SUM(W112:W114)</f>
        <v>0</v>
      </c>
      <c r="X115" s="66">
        <f t="shared" si="25"/>
        <v>0</v>
      </c>
      <c r="Y115" s="66">
        <f t="shared" si="25"/>
        <v>8</v>
      </c>
      <c r="Z115" s="55">
        <f t="shared" si="25"/>
        <v>12</v>
      </c>
      <c r="AA115" s="51"/>
      <c r="AB115" s="9"/>
      <c r="AC115" s="52"/>
      <c r="AD115" s="251"/>
      <c r="AE115" s="251"/>
      <c r="AF115" s="251"/>
      <c r="AG115" s="251"/>
      <c r="AH115" s="505"/>
    </row>
    <row r="116" spans="1:34" ht="15.75" thickBot="1">
      <c r="A116" s="26"/>
      <c r="B116" s="22"/>
      <c r="C116" s="22"/>
      <c r="D116" s="22"/>
      <c r="E116" s="22"/>
      <c r="F116" s="22"/>
      <c r="G116" s="23"/>
      <c r="H116" s="735"/>
      <c r="I116" s="736"/>
      <c r="J116" s="26"/>
      <c r="K116" s="22"/>
      <c r="L116" s="22"/>
      <c r="M116" s="22"/>
      <c r="N116" s="22"/>
      <c r="O116" s="22"/>
      <c r="P116" s="23"/>
      <c r="Q116" s="735"/>
      <c r="R116" s="736"/>
      <c r="S116" s="75"/>
      <c r="T116" s="754" t="s">
        <v>40</v>
      </c>
      <c r="U116" s="755"/>
      <c r="V116" s="756">
        <f>SUM(V115,V111)</f>
        <v>15</v>
      </c>
      <c r="W116" s="756">
        <f t="shared" ref="W116:Z116" si="26">SUM(W115,W111)</f>
        <v>8</v>
      </c>
      <c r="X116" s="756">
        <f t="shared" si="26"/>
        <v>0</v>
      </c>
      <c r="Y116" s="756">
        <f t="shared" si="26"/>
        <v>19</v>
      </c>
      <c r="Z116" s="757">
        <f t="shared" si="26"/>
        <v>32</v>
      </c>
      <c r="AA116" s="51"/>
      <c r="AB116" s="260" t="s">
        <v>40</v>
      </c>
      <c r="AC116" s="56"/>
      <c r="AD116" s="11"/>
      <c r="AE116" s="11"/>
      <c r="AF116" s="11"/>
      <c r="AG116" s="11"/>
      <c r="AH116" s="57"/>
    </row>
    <row r="117" spans="1:34">
      <c r="A117" s="26"/>
      <c r="B117" s="22"/>
      <c r="C117" s="22"/>
      <c r="D117" s="22"/>
      <c r="E117" s="22"/>
      <c r="F117" s="22"/>
      <c r="G117" s="23"/>
      <c r="H117" s="735"/>
      <c r="I117" s="736"/>
      <c r="J117" s="26"/>
      <c r="K117" s="22"/>
      <c r="L117" s="22"/>
      <c r="M117" s="22"/>
      <c r="N117" s="22"/>
      <c r="O117" s="22"/>
      <c r="P117" s="23"/>
      <c r="Q117" s="735"/>
      <c r="R117" s="736"/>
      <c r="S117" s="214"/>
      <c r="T117" s="255"/>
      <c r="U117" s="255"/>
      <c r="V117" s="258"/>
      <c r="W117" s="140"/>
      <c r="X117" s="258"/>
      <c r="Y117" s="258"/>
      <c r="Z117" s="259"/>
      <c r="AA117" s="735"/>
      <c r="AB117" s="26"/>
      <c r="AC117" s="748"/>
      <c r="AD117" s="33"/>
      <c r="AE117" s="749"/>
      <c r="AF117" s="749"/>
      <c r="AG117" s="749"/>
      <c r="AH117" s="28"/>
    </row>
    <row r="118" spans="1:34">
      <c r="A118" s="21"/>
      <c r="B118" s="27" t="s">
        <v>30</v>
      </c>
      <c r="C118" s="841">
        <v>141</v>
      </c>
      <c r="D118" s="842"/>
      <c r="E118" s="842"/>
      <c r="F118" s="843"/>
      <c r="G118" s="28"/>
      <c r="H118" s="735"/>
      <c r="I118" s="736"/>
      <c r="J118" s="21"/>
      <c r="K118" s="27" t="s">
        <v>30</v>
      </c>
      <c r="L118" s="797">
        <v>151</v>
      </c>
      <c r="M118" s="797"/>
      <c r="N118" s="797"/>
      <c r="O118" s="797"/>
      <c r="P118" s="28"/>
      <c r="Q118" s="735"/>
      <c r="R118" s="736"/>
      <c r="S118" s="248"/>
      <c r="T118" s="255"/>
      <c r="U118" s="255"/>
      <c r="V118" s="258"/>
      <c r="W118" s="140"/>
      <c r="X118" s="258"/>
      <c r="Y118" s="258"/>
      <c r="Z118" s="259"/>
      <c r="AA118" s="735"/>
      <c r="AB118" s="29"/>
      <c r="AC118" s="27" t="s">
        <v>41</v>
      </c>
      <c r="AD118" s="817">
        <f>SUM(AD103,AD89,AD77,AD64,AD48,AD34)</f>
        <v>19</v>
      </c>
      <c r="AE118" s="797"/>
      <c r="AF118" s="797"/>
      <c r="AG118" s="797"/>
      <c r="AH118" s="31"/>
    </row>
    <row r="119" spans="1:34" ht="15" customHeight="1" thickBot="1">
      <c r="A119" s="29"/>
      <c r="B119" s="30" t="s">
        <v>11</v>
      </c>
      <c r="C119" s="844">
        <v>240</v>
      </c>
      <c r="D119" s="845"/>
      <c r="E119" s="845"/>
      <c r="F119" s="846"/>
      <c r="G119" s="31"/>
      <c r="H119" s="735"/>
      <c r="I119" s="736"/>
      <c r="J119" s="29"/>
      <c r="K119" s="30" t="s">
        <v>11</v>
      </c>
      <c r="L119" s="798">
        <v>240</v>
      </c>
      <c r="M119" s="798"/>
      <c r="N119" s="798"/>
      <c r="O119" s="798"/>
      <c r="P119" s="31"/>
      <c r="Q119" s="735"/>
      <c r="R119" s="736"/>
      <c r="S119" s="248"/>
      <c r="T119" s="735"/>
      <c r="U119" s="735"/>
      <c r="V119" s="735"/>
      <c r="W119" s="735"/>
      <c r="X119" s="735"/>
      <c r="Y119" s="735"/>
      <c r="Z119" s="736"/>
      <c r="AA119" s="735"/>
      <c r="AB119" s="29"/>
      <c r="AC119" s="27" t="s">
        <v>11</v>
      </c>
      <c r="AD119" s="817">
        <f>SUM(AH103,AH89,AH77,AH64,AH48,AH34)</f>
        <v>29</v>
      </c>
      <c r="AE119" s="797"/>
      <c r="AF119" s="797"/>
      <c r="AG119" s="797"/>
      <c r="AH119" s="31"/>
    </row>
    <row r="120" spans="1:34" ht="15" customHeight="1">
      <c r="A120" s="21"/>
      <c r="B120" s="22"/>
      <c r="C120" s="22"/>
      <c r="D120" s="22"/>
      <c r="E120" s="22"/>
      <c r="F120" s="22"/>
      <c r="G120" s="23"/>
      <c r="H120" s="735"/>
      <c r="I120" s="736"/>
      <c r="J120" s="21"/>
      <c r="K120" s="22"/>
      <c r="L120" s="22"/>
      <c r="M120" s="22"/>
      <c r="N120" s="22"/>
      <c r="O120" s="22"/>
      <c r="P120" s="23"/>
      <c r="Q120" s="735"/>
      <c r="R120" s="736"/>
      <c r="S120" s="897"/>
      <c r="T120" s="898"/>
      <c r="U120" s="899" t="s">
        <v>41</v>
      </c>
      <c r="V120" s="900">
        <f>SUM(V111,V98,V88,V72,V59,V43,V27)</f>
        <v>64</v>
      </c>
      <c r="W120" s="900"/>
      <c r="X120" s="900"/>
      <c r="Y120" s="900"/>
      <c r="Z120" s="901"/>
      <c r="AA120" s="735"/>
      <c r="AB120" s="21"/>
      <c r="AC120" s="22"/>
      <c r="AD120" s="22"/>
      <c r="AE120" s="22"/>
      <c r="AF120" s="22"/>
      <c r="AG120" s="22"/>
      <c r="AH120" s="23"/>
    </row>
    <row r="121" spans="1:34" ht="15.75" thickBot="1">
      <c r="A121" s="63"/>
      <c r="B121" s="64"/>
      <c r="C121" s="64"/>
      <c r="D121" s="64"/>
      <c r="E121" s="64"/>
      <c r="F121" s="64"/>
      <c r="G121" s="65"/>
      <c r="H121" s="735"/>
      <c r="I121" s="736"/>
      <c r="J121" s="63"/>
      <c r="K121" s="64"/>
      <c r="L121" s="64"/>
      <c r="M121" s="64"/>
      <c r="N121" s="64"/>
      <c r="O121" s="64"/>
      <c r="P121" s="65"/>
      <c r="Q121" s="735"/>
      <c r="R121" s="736"/>
      <c r="S121" s="730"/>
      <c r="T121" s="775"/>
      <c r="U121" s="27" t="s">
        <v>30</v>
      </c>
      <c r="V121" s="797">
        <f>Y116+Y104+Y91+Y77+Y63+Y47+Y34+Y19</f>
        <v>151</v>
      </c>
      <c r="W121" s="797"/>
      <c r="X121" s="797"/>
      <c r="Y121" s="797"/>
      <c r="Z121" s="23"/>
      <c r="AA121" s="735"/>
      <c r="AB121" s="63"/>
      <c r="AC121" s="64"/>
      <c r="AD121" s="64"/>
      <c r="AE121" s="64"/>
      <c r="AF121" s="64"/>
      <c r="AG121" s="64"/>
      <c r="AH121" s="65"/>
    </row>
    <row r="122" spans="1:34" ht="15.75" thickBot="1">
      <c r="H122" s="735"/>
      <c r="I122" s="98"/>
      <c r="J122" s="22"/>
      <c r="Q122" s="735"/>
      <c r="R122" s="736"/>
      <c r="S122" s="902"/>
      <c r="T122" s="64"/>
      <c r="U122" s="903" t="s">
        <v>11</v>
      </c>
      <c r="V122" s="904">
        <v>240</v>
      </c>
      <c r="W122" s="904"/>
      <c r="X122" s="904"/>
      <c r="Y122" s="904"/>
      <c r="Z122" s="905"/>
      <c r="AA122" s="735"/>
      <c r="AB122" s="735"/>
      <c r="AC122" s="735"/>
      <c r="AD122" s="735"/>
      <c r="AE122" s="735"/>
      <c r="AF122" s="735"/>
      <c r="AG122" s="735"/>
      <c r="AH122" s="735"/>
    </row>
    <row r="123" spans="1:34">
      <c r="H123" s="735"/>
      <c r="I123" s="98"/>
      <c r="J123" s="22"/>
      <c r="Q123" s="735"/>
      <c r="R123" s="98"/>
      <c r="S123" s="98"/>
      <c r="T123" s="22"/>
      <c r="U123" s="22"/>
      <c r="V123" s="22"/>
      <c r="W123" s="22"/>
      <c r="X123" s="22"/>
      <c r="Y123" s="22"/>
      <c r="Z123" s="98"/>
      <c r="AA123" s="735"/>
      <c r="AB123" s="735"/>
      <c r="AC123" s="735"/>
      <c r="AD123" s="735"/>
      <c r="AE123" s="735"/>
      <c r="AF123" s="735"/>
      <c r="AG123" s="735"/>
      <c r="AH123" s="735"/>
    </row>
    <row r="124" spans="1:34">
      <c r="H124" s="735"/>
      <c r="I124" s="98"/>
      <c r="J124" s="22"/>
      <c r="Q124" s="735"/>
      <c r="R124" s="98"/>
      <c r="S124" s="98"/>
      <c r="T124" s="98"/>
      <c r="U124" s="98"/>
      <c r="V124" s="98"/>
      <c r="W124" s="98"/>
      <c r="X124" s="98"/>
      <c r="Y124" s="98"/>
      <c r="Z124" s="98"/>
      <c r="AA124" s="735"/>
      <c r="AB124" s="735"/>
      <c r="AC124" s="735"/>
      <c r="AD124" s="735"/>
      <c r="AE124" s="735"/>
      <c r="AF124" s="735"/>
      <c r="AG124" s="735"/>
      <c r="AH124" s="735"/>
    </row>
    <row r="125" spans="1:34">
      <c r="H125" s="735"/>
      <c r="I125" s="98"/>
      <c r="J125" s="22"/>
      <c r="Q125" s="735"/>
      <c r="R125" s="98"/>
      <c r="S125" s="98"/>
      <c r="T125" s="98"/>
      <c r="U125" s="98"/>
      <c r="V125" s="98"/>
      <c r="W125" s="98"/>
      <c r="X125" s="98"/>
      <c r="Y125" s="98"/>
      <c r="Z125" s="132"/>
      <c r="AA125" s="735"/>
    </row>
    <row r="126" spans="1:34">
      <c r="H126" s="735"/>
      <c r="I126" s="98"/>
      <c r="J126" s="22"/>
      <c r="Q126" s="735"/>
      <c r="R126" s="98"/>
      <c r="S126" s="98"/>
      <c r="T126" s="132"/>
      <c r="U126" s="132"/>
      <c r="V126" s="132"/>
      <c r="W126" s="132"/>
      <c r="X126" s="132"/>
      <c r="Y126" s="132"/>
      <c r="Z126" s="132"/>
      <c r="AA126" s="735"/>
    </row>
    <row r="127" spans="1:34">
      <c r="H127" s="735"/>
      <c r="I127" s="735"/>
      <c r="Q127" s="735"/>
      <c r="R127" s="98"/>
      <c r="S127" s="98"/>
      <c r="T127" s="132"/>
      <c r="U127" s="132"/>
      <c r="V127" s="132"/>
      <c r="W127" s="132"/>
      <c r="X127" s="132"/>
      <c r="Y127" s="132"/>
      <c r="Z127" s="132"/>
      <c r="AA127" s="735"/>
      <c r="AC127" s="132"/>
    </row>
    <row r="128" spans="1:34">
      <c r="H128" s="735"/>
      <c r="I128" s="735"/>
      <c r="Q128" s="735"/>
      <c r="R128" s="735"/>
      <c r="S128" s="132"/>
      <c r="T128" s="132"/>
      <c r="U128" s="132"/>
      <c r="V128" s="132"/>
      <c r="W128" s="132"/>
      <c r="X128" s="132"/>
      <c r="Y128" s="132"/>
      <c r="Z128" s="132"/>
      <c r="AA128" s="98"/>
    </row>
    <row r="129" spans="8:27">
      <c r="H129" s="735"/>
      <c r="I129" s="735"/>
      <c r="Q129" s="735"/>
      <c r="R129" s="735"/>
      <c r="S129" s="132"/>
      <c r="AA129" s="98"/>
    </row>
    <row r="130" spans="8:27">
      <c r="S130" s="132"/>
      <c r="AA130" s="132"/>
    </row>
    <row r="131" spans="8:27">
      <c r="S131" s="132"/>
      <c r="AA131" s="132"/>
    </row>
    <row r="132" spans="8:27">
      <c r="AA132" s="132"/>
    </row>
  </sheetData>
  <mergeCells count="72">
    <mergeCell ref="A3:G3"/>
    <mergeCell ref="J3:P3"/>
    <mergeCell ref="A4:G4"/>
    <mergeCell ref="J4:P4"/>
    <mergeCell ref="A5:G5"/>
    <mergeCell ref="J5:P5"/>
    <mergeCell ref="AB5:AH6"/>
    <mergeCell ref="A6:G6"/>
    <mergeCell ref="J6:P6"/>
    <mergeCell ref="A8:G8"/>
    <mergeCell ref="J8:P8"/>
    <mergeCell ref="T8:Z8"/>
    <mergeCell ref="AB8:AH8"/>
    <mergeCell ref="T10:U10"/>
    <mergeCell ref="J17:K17"/>
    <mergeCell ref="T18:U18"/>
    <mergeCell ref="A17:B17"/>
    <mergeCell ref="T5:Z6"/>
    <mergeCell ref="A22:G22"/>
    <mergeCell ref="J22:P22"/>
    <mergeCell ref="T22:Z22"/>
    <mergeCell ref="AB22:AH22"/>
    <mergeCell ref="T27:U27"/>
    <mergeCell ref="J32:K32"/>
    <mergeCell ref="T33:U33"/>
    <mergeCell ref="A36:G36"/>
    <mergeCell ref="J36:P36"/>
    <mergeCell ref="AB36:AH36"/>
    <mergeCell ref="S36:Z36"/>
    <mergeCell ref="AB52:AH52"/>
    <mergeCell ref="S52:Z52"/>
    <mergeCell ref="J61:K61"/>
    <mergeCell ref="J45:K45"/>
    <mergeCell ref="J48:K48"/>
    <mergeCell ref="J52:P52"/>
    <mergeCell ref="AB79:AH79"/>
    <mergeCell ref="J79:P79"/>
    <mergeCell ref="A66:G66"/>
    <mergeCell ref="AB66:AH66"/>
    <mergeCell ref="J66:P66"/>
    <mergeCell ref="J75:K75"/>
    <mergeCell ref="J88:K88"/>
    <mergeCell ref="T90:U90"/>
    <mergeCell ref="A93:G93"/>
    <mergeCell ref="T76:U76"/>
    <mergeCell ref="A79:G79"/>
    <mergeCell ref="AD118:AG118"/>
    <mergeCell ref="C118:F118"/>
    <mergeCell ref="AD119:AG119"/>
    <mergeCell ref="A114:B114"/>
    <mergeCell ref="AB93:AH93"/>
    <mergeCell ref="J93:P93"/>
    <mergeCell ref="J102:K102"/>
    <mergeCell ref="T103:U103"/>
    <mergeCell ref="AB106:AH106"/>
    <mergeCell ref="A101:B101"/>
    <mergeCell ref="V122:Y122"/>
    <mergeCell ref="A106:G106"/>
    <mergeCell ref="J106:P106"/>
    <mergeCell ref="J114:K114"/>
    <mergeCell ref="T115:U115"/>
    <mergeCell ref="C119:F119"/>
    <mergeCell ref="L118:O118"/>
    <mergeCell ref="L119:O119"/>
    <mergeCell ref="V120:Y120"/>
    <mergeCell ref="V121:Y121"/>
    <mergeCell ref="A31:B31"/>
    <mergeCell ref="A45:B45"/>
    <mergeCell ref="A61:B61"/>
    <mergeCell ref="A75:B75"/>
    <mergeCell ref="A87:B87"/>
    <mergeCell ref="A52:G52"/>
  </mergeCells>
  <hyperlinks>
    <hyperlink ref="U39" r:id="rId1" display="http://tureng.com/tr/turkce-ingilizce/physicochemistry"/>
    <hyperlink ref="AC38" r:id="rId2" display="http://tureng.com/tr/turkce-ingilizce/physicochemistry"/>
    <hyperlink ref="K41" r:id="rId3" display="http://tureng.com/tr/turkce-ingilizce/physicochemistry"/>
  </hyperlinks>
  <pageMargins left="0.7" right="0.7" top="0.75" bottom="0.75" header="0.3" footer="0.3"/>
  <pageSetup paperSize="9" scale="40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4</vt:i4>
      </vt:variant>
    </vt:vector>
  </HeadingPairs>
  <TitlesOfParts>
    <vt:vector size="9" baseType="lpstr">
      <vt:lpstr>BİYOMUH-BİLGİSAYAR</vt:lpstr>
      <vt:lpstr>BİYOMÜH-ENDÜSTRİ</vt:lpstr>
      <vt:lpstr>BİYOMÜH.(ENG)-MBG(ENG)</vt:lpstr>
      <vt:lpstr>BİYOMÜH-KİMYABİO</vt:lpstr>
      <vt:lpstr>BİYOMÜH-YAZILIM MÜH.</vt:lpstr>
      <vt:lpstr>'BİYOMUH-BİLGİSAYAR'!Yazdırma_Alanı</vt:lpstr>
      <vt:lpstr>'BİYOMÜH.(ENG)-MBG(ENG)'!Yazdırma_Alanı</vt:lpstr>
      <vt:lpstr>'BİYOMÜH-ENDÜSTRİ'!Yazdırma_Alanı</vt:lpstr>
      <vt:lpstr>'BİYOMÜH-YAZILIM MÜH.'!Yazdırma_Alanı</vt:lpstr>
    </vt:vector>
  </TitlesOfParts>
  <Company>2011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vildan enisoglu atalay</dc:creator>
  <cp:lastModifiedBy>Yrd. Doç. Dr. Vildan Enisoğlu Atalay</cp:lastModifiedBy>
  <cp:lastPrinted>2016-10-26T09:29:24Z</cp:lastPrinted>
  <dcterms:created xsi:type="dcterms:W3CDTF">2013-10-09T12:27:02Z</dcterms:created>
  <dcterms:modified xsi:type="dcterms:W3CDTF">2017-08-04T08:21:14Z</dcterms:modified>
</cp:coreProperties>
</file>